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TJ\Downloads\"/>
    </mc:Choice>
  </mc:AlternateContent>
  <xr:revisionPtr revIDLastSave="0" documentId="8_{6A168B0D-6DC3-4738-A919-B14D6CF8C235}" xr6:coauthVersionLast="45" xr6:coauthVersionMax="45" xr10:uidLastSave="{00000000-0000-0000-0000-000000000000}"/>
  <bookViews>
    <workbookView xWindow="-120" yWindow="-120" windowWidth="29040" windowHeight="16440" activeTab="3" xr2:uid="{00000000-000D-0000-FFFF-FFFF00000000}"/>
  </bookViews>
  <sheets>
    <sheet name="Title" sheetId="6" r:id="rId1"/>
    <sheet name="1_GPS sample points" sheetId="7" r:id="rId2"/>
    <sheet name="2_CRM data" sheetId="1" r:id="rId3"/>
    <sheet name="3_soil data" sheetId="2" r:id="rId4"/>
    <sheet name="4_plant data" sheetId="3" r:id="rId5"/>
    <sheet name="5_water data" sheetId="4" r:id="rId6"/>
    <sheet name="6_tail hair data" sheetId="5" r:id="rId7"/>
    <sheet name="7_faecal data" sheetId="8" r:id="rId8"/>
    <sheet name="8_pvalues" sheetId="10" r:id="rId9"/>
    <sheet name="9_home range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1" l="1"/>
  <c r="C23" i="11"/>
  <c r="E21" i="11"/>
  <c r="C21" i="11"/>
  <c r="E20" i="11"/>
  <c r="C20" i="11"/>
  <c r="E19" i="11"/>
  <c r="C19" i="11"/>
  <c r="E17" i="11"/>
  <c r="C17" i="11"/>
  <c r="E16" i="11"/>
  <c r="E18" i="11" s="1"/>
  <c r="C16" i="11"/>
  <c r="E15" i="11"/>
  <c r="C15" i="11"/>
  <c r="E14" i="11"/>
  <c r="C14" i="11"/>
  <c r="E13" i="11"/>
  <c r="C13" i="11"/>
  <c r="C18" i="11" l="1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H187" i="3"/>
  <c r="H186" i="3"/>
  <c r="H104" i="3"/>
  <c r="J104" i="3" l="1"/>
  <c r="G102" i="8" l="1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F106" i="8"/>
  <c r="F105" i="8"/>
  <c r="F103" i="8"/>
  <c r="F102" i="8"/>
  <c r="M213" i="5" l="1"/>
  <c r="N213" i="5"/>
  <c r="E213" i="5"/>
  <c r="S213" i="5"/>
  <c r="R213" i="5"/>
  <c r="Q213" i="5"/>
  <c r="P213" i="5"/>
  <c r="O213" i="5"/>
  <c r="L213" i="5"/>
  <c r="K213" i="5"/>
  <c r="J213" i="5"/>
  <c r="I213" i="5"/>
  <c r="H213" i="5"/>
  <c r="G213" i="5"/>
  <c r="F213" i="5"/>
  <c r="V105" i="3" l="1"/>
  <c r="V104" i="3"/>
  <c r="I104" i="3"/>
  <c r="K104" i="3"/>
  <c r="L104" i="3"/>
  <c r="M104" i="3"/>
  <c r="N104" i="3"/>
  <c r="O104" i="3"/>
  <c r="P104" i="3"/>
  <c r="Q104" i="3"/>
  <c r="R104" i="3"/>
  <c r="S104" i="3"/>
  <c r="T104" i="3"/>
  <c r="U104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H105" i="3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F104" i="2"/>
  <c r="F103" i="2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F41" i="4"/>
  <c r="F40" i="4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F100" i="8"/>
  <c r="F99" i="8"/>
  <c r="E138" i="1" l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D138" i="1"/>
  <c r="D140" i="1" s="1"/>
  <c r="G15" i="1" l="1"/>
  <c r="D15" i="1"/>
  <c r="D17" i="1" s="1"/>
  <c r="D156" i="1"/>
  <c r="D158" i="1" s="1"/>
  <c r="D48" i="1"/>
  <c r="D50" i="1" s="1"/>
  <c r="E156" i="1" l="1"/>
  <c r="E158" i="1" s="1"/>
  <c r="F156" i="1"/>
  <c r="F158" i="1" s="1"/>
  <c r="G156" i="1"/>
  <c r="G158" i="1" s="1"/>
  <c r="H156" i="1"/>
  <c r="H158" i="1" s="1"/>
  <c r="I156" i="1"/>
  <c r="I158" i="1" s="1"/>
  <c r="J156" i="1"/>
  <c r="J158" i="1" s="1"/>
  <c r="K156" i="1"/>
  <c r="K158" i="1" s="1"/>
  <c r="L156" i="1"/>
  <c r="L158" i="1" s="1"/>
  <c r="M156" i="1"/>
  <c r="M158" i="1" s="1"/>
  <c r="N156" i="1"/>
  <c r="N158" i="1" s="1"/>
  <c r="O156" i="1"/>
  <c r="O158" i="1" s="1"/>
  <c r="P156" i="1"/>
  <c r="P158" i="1" s="1"/>
  <c r="Q156" i="1"/>
  <c r="Q158" i="1" s="1"/>
  <c r="R156" i="1"/>
  <c r="R158" i="1" s="1"/>
  <c r="E140" i="1"/>
  <c r="F140" i="1"/>
  <c r="H140" i="1"/>
  <c r="J140" i="1"/>
  <c r="K140" i="1"/>
  <c r="L140" i="1"/>
  <c r="M140" i="1"/>
  <c r="N140" i="1"/>
  <c r="O140" i="1"/>
  <c r="P140" i="1"/>
  <c r="Q140" i="1"/>
  <c r="D64" i="1" l="1"/>
  <c r="D66" i="1" s="1"/>
  <c r="E48" i="1"/>
  <c r="E50" i="1" s="1"/>
  <c r="F48" i="1"/>
  <c r="F50" i="1" s="1"/>
  <c r="G48" i="1"/>
  <c r="G50" i="1" s="1"/>
  <c r="H48" i="1"/>
  <c r="H50" i="1" s="1"/>
  <c r="I48" i="1"/>
  <c r="I50" i="1" s="1"/>
  <c r="J48" i="1"/>
  <c r="J50" i="1" s="1"/>
  <c r="K48" i="1"/>
  <c r="K50" i="1" s="1"/>
  <c r="L48" i="1"/>
  <c r="L50" i="1" s="1"/>
  <c r="M48" i="1"/>
  <c r="M50" i="1" s="1"/>
  <c r="N48" i="1"/>
  <c r="N50" i="1" s="1"/>
  <c r="O48" i="1"/>
  <c r="O50" i="1" s="1"/>
  <c r="P48" i="1"/>
  <c r="P50" i="1" s="1"/>
  <c r="Q48" i="1"/>
  <c r="Q50" i="1" s="1"/>
  <c r="R48" i="1"/>
  <c r="R50" i="1" s="1"/>
  <c r="E39" i="1"/>
  <c r="E41" i="1" s="1"/>
  <c r="F39" i="1"/>
  <c r="F41" i="1" s="1"/>
  <c r="G39" i="1"/>
  <c r="G41" i="1" s="1"/>
  <c r="H39" i="1"/>
  <c r="H41" i="1" s="1"/>
  <c r="I39" i="1"/>
  <c r="I41" i="1" s="1"/>
  <c r="J39" i="1"/>
  <c r="J41" i="1" s="1"/>
  <c r="K39" i="1"/>
  <c r="K41" i="1" s="1"/>
  <c r="L39" i="1"/>
  <c r="L41" i="1" s="1"/>
  <c r="M39" i="1"/>
  <c r="M41" i="1" s="1"/>
  <c r="N39" i="1"/>
  <c r="N41" i="1" s="1"/>
  <c r="O39" i="1"/>
  <c r="P39" i="1"/>
  <c r="P41" i="1" s="1"/>
  <c r="Q39" i="1"/>
  <c r="Q41" i="1" s="1"/>
  <c r="R39" i="1"/>
  <c r="R41" i="1" s="1"/>
  <c r="D39" i="1"/>
  <c r="D41" i="1" s="1"/>
  <c r="D80" i="1"/>
  <c r="D82" i="1" s="1"/>
  <c r="E80" i="1"/>
  <c r="E82" i="1" s="1"/>
  <c r="F80" i="1"/>
  <c r="F82" i="1" s="1"/>
  <c r="G80" i="1"/>
  <c r="G82" i="1" s="1"/>
  <c r="H80" i="1"/>
  <c r="H82" i="1" s="1"/>
  <c r="I80" i="1"/>
  <c r="I82" i="1" s="1"/>
  <c r="J80" i="1"/>
  <c r="J82" i="1" s="1"/>
  <c r="K80" i="1"/>
  <c r="K82" i="1" s="1"/>
  <c r="L80" i="1"/>
  <c r="L82" i="1" s="1"/>
  <c r="M80" i="1"/>
  <c r="M82" i="1" s="1"/>
  <c r="N80" i="1"/>
  <c r="N82" i="1" s="1"/>
  <c r="O80" i="1"/>
  <c r="O82" i="1" s="1"/>
  <c r="P80" i="1"/>
  <c r="P82" i="1" s="1"/>
  <c r="Q80" i="1"/>
  <c r="R80" i="1"/>
  <c r="R82" i="1" s="1"/>
  <c r="E64" i="1"/>
  <c r="F64" i="1"/>
  <c r="F66" i="1" s="1"/>
  <c r="G64" i="1"/>
  <c r="G66" i="1" s="1"/>
  <c r="H64" i="1"/>
  <c r="H66" i="1" s="1"/>
  <c r="I64" i="1"/>
  <c r="I66" i="1" s="1"/>
  <c r="J64" i="1"/>
  <c r="J66" i="1" s="1"/>
  <c r="K64" i="1"/>
  <c r="L64" i="1"/>
  <c r="L66" i="1" s="1"/>
  <c r="M64" i="1"/>
  <c r="M66" i="1" s="1"/>
  <c r="N64" i="1"/>
  <c r="N66" i="1" s="1"/>
  <c r="O64" i="1"/>
  <c r="O66" i="1" s="1"/>
  <c r="P64" i="1"/>
  <c r="P66" i="1" s="1"/>
  <c r="Q64" i="1"/>
  <c r="R64" i="1"/>
  <c r="R66" i="1" s="1"/>
  <c r="E32" i="1"/>
  <c r="E34" i="1" s="1"/>
  <c r="F32" i="1"/>
  <c r="F34" i="1" s="1"/>
  <c r="G32" i="1"/>
  <c r="G34" i="1" s="1"/>
  <c r="H32" i="1"/>
  <c r="H34" i="1" s="1"/>
  <c r="I32" i="1"/>
  <c r="I34" i="1" s="1"/>
  <c r="J32" i="1"/>
  <c r="J34" i="1" s="1"/>
  <c r="K32" i="1"/>
  <c r="K34" i="1" s="1"/>
  <c r="L32" i="1"/>
  <c r="L34" i="1" s="1"/>
  <c r="M32" i="1"/>
  <c r="M34" i="1" s="1"/>
  <c r="N32" i="1"/>
  <c r="N34" i="1" s="1"/>
  <c r="O32" i="1"/>
  <c r="O34" i="1" s="1"/>
  <c r="P32" i="1"/>
  <c r="P34" i="1" s="1"/>
  <c r="Q32" i="1"/>
  <c r="Q34" i="1" s="1"/>
  <c r="R32" i="1"/>
  <c r="R34" i="1" s="1"/>
  <c r="D32" i="1"/>
  <c r="D34" i="1" s="1"/>
  <c r="R22" i="1"/>
  <c r="R24" i="1" s="1"/>
  <c r="E22" i="1"/>
  <c r="E24" i="1" s="1"/>
  <c r="F22" i="1"/>
  <c r="F24" i="1" s="1"/>
  <c r="G22" i="1"/>
  <c r="G24" i="1" s="1"/>
  <c r="H22" i="1"/>
  <c r="H24" i="1" s="1"/>
  <c r="I22" i="1"/>
  <c r="I24" i="1" s="1"/>
  <c r="J22" i="1"/>
  <c r="J24" i="1" s="1"/>
  <c r="K22" i="1"/>
  <c r="K24" i="1" s="1"/>
  <c r="L22" i="1"/>
  <c r="L24" i="1" s="1"/>
  <c r="M22" i="1"/>
  <c r="M24" i="1" s="1"/>
  <c r="N22" i="1"/>
  <c r="N24" i="1" s="1"/>
  <c r="O22" i="1"/>
  <c r="P22" i="1"/>
  <c r="P24" i="1" s="1"/>
  <c r="Q22" i="1"/>
  <c r="Q24" i="1" s="1"/>
  <c r="D22" i="1"/>
  <c r="D24" i="1" s="1"/>
  <c r="D2" i="1" s="1"/>
  <c r="E15" i="1"/>
  <c r="E17" i="1" s="1"/>
  <c r="F15" i="1"/>
  <c r="F17" i="1" s="1"/>
  <c r="G17" i="1"/>
  <c r="H15" i="1"/>
  <c r="H17" i="1" s="1"/>
  <c r="I15" i="1"/>
  <c r="I17" i="1" s="1"/>
  <c r="J15" i="1"/>
  <c r="J17" i="1" s="1"/>
  <c r="K15" i="1"/>
  <c r="K17" i="1" s="1"/>
  <c r="L15" i="1"/>
  <c r="L17" i="1" s="1"/>
  <c r="M15" i="1"/>
  <c r="M17" i="1" s="1"/>
  <c r="N15" i="1"/>
  <c r="N17" i="1" s="1"/>
  <c r="O15" i="1"/>
  <c r="O17" i="1" s="1"/>
  <c r="P15" i="1"/>
  <c r="P17" i="1" s="1"/>
  <c r="Q15" i="1"/>
  <c r="R15" i="1"/>
  <c r="R17" i="1" s="1"/>
  <c r="N2" i="1" l="1"/>
  <c r="M2" i="1"/>
  <c r="I2" i="1"/>
  <c r="E2" i="1"/>
  <c r="Q2" i="1"/>
  <c r="P2" i="1"/>
  <c r="L2" i="1"/>
  <c r="H2" i="1"/>
  <c r="R2" i="1"/>
  <c r="O2" i="1"/>
  <c r="K2" i="1"/>
  <c r="G2" i="1"/>
  <c r="J2" i="1"/>
  <c r="F2" i="1"/>
  <c r="D4" i="1" l="1"/>
  <c r="D5" i="1"/>
</calcChain>
</file>

<file path=xl/sharedStrings.xml><?xml version="1.0" encoding="utf-8"?>
<sst xmlns="http://schemas.openxmlformats.org/spreadsheetml/2006/main" count="2334" uniqueCount="686">
  <si>
    <t>3_certified reference material (CRM)</t>
  </si>
  <si>
    <t>CRM</t>
  </si>
  <si>
    <t>Na</t>
  </si>
  <si>
    <t>Mg</t>
  </si>
  <si>
    <t>P</t>
  </si>
  <si>
    <t>mg/kg</t>
  </si>
  <si>
    <t>average</t>
  </si>
  <si>
    <t>GBW07601</t>
  </si>
  <si>
    <t xml:space="preserve">Expected </t>
  </si>
  <si>
    <t>% recovery</t>
  </si>
  <si>
    <t>BAPS2014</t>
  </si>
  <si>
    <t>overall average</t>
  </si>
  <si>
    <t>overall average CRM recovery (%)</t>
  </si>
  <si>
    <t>Stdev</t>
  </si>
  <si>
    <t>plants</t>
  </si>
  <si>
    <t>GPS points of sample sites</t>
  </si>
  <si>
    <t>K</t>
  </si>
  <si>
    <t>Ca</t>
  </si>
  <si>
    <t>V</t>
  </si>
  <si>
    <t>Mn</t>
  </si>
  <si>
    <t>Fe</t>
  </si>
  <si>
    <t>Cu</t>
  </si>
  <si>
    <t>Zn</t>
  </si>
  <si>
    <t>As</t>
  </si>
  <si>
    <t>Se</t>
  </si>
  <si>
    <t>Cd</t>
  </si>
  <si>
    <t>Pb</t>
  </si>
  <si>
    <t>U</t>
  </si>
  <si>
    <t>&lt;23</t>
  </si>
  <si>
    <t>faecal</t>
  </si>
  <si>
    <t>soil</t>
  </si>
  <si>
    <t>2711a</t>
  </si>
  <si>
    <t>BGS102</t>
  </si>
  <si>
    <t>BGS 102</t>
  </si>
  <si>
    <t>Sample Type</t>
  </si>
  <si>
    <t xml:space="preserve">Description </t>
  </si>
  <si>
    <t xml:space="preserve">BCR-2 </t>
  </si>
  <si>
    <t>TAIL HAIR</t>
  </si>
  <si>
    <t>1570a</t>
  </si>
  <si>
    <t xml:space="preserve">BGS 102 </t>
  </si>
  <si>
    <t xml:space="preserve">1573a </t>
  </si>
  <si>
    <t>Tomato Leaves</t>
  </si>
  <si>
    <t>Ironstone Soil</t>
  </si>
  <si>
    <t>Basalt</t>
  </si>
  <si>
    <t>Montana Soil</t>
  </si>
  <si>
    <t>Human Hair</t>
  </si>
  <si>
    <t>in house toenail</t>
  </si>
  <si>
    <t>Tomato leaves</t>
  </si>
  <si>
    <t>Spinach leaves</t>
  </si>
  <si>
    <t>long</t>
  </si>
  <si>
    <t>lat</t>
  </si>
  <si>
    <t>GPS Sample sites</t>
  </si>
  <si>
    <t>Certified Reference Material (CRM) data</t>
  </si>
  <si>
    <t>14315-0012</t>
  </si>
  <si>
    <t>mine</t>
  </si>
  <si>
    <t>14278-0050</t>
  </si>
  <si>
    <t>14278-0052</t>
  </si>
  <si>
    <t>14315-0011</t>
  </si>
  <si>
    <t>14278-0051</t>
  </si>
  <si>
    <t>14278-0041</t>
  </si>
  <si>
    <t>14278-0045</t>
  </si>
  <si>
    <t>14278-0024</t>
  </si>
  <si>
    <t>14278-0023</t>
  </si>
  <si>
    <t>14315-0025</t>
  </si>
  <si>
    <t>14278-0034</t>
  </si>
  <si>
    <t>14278-0025</t>
  </si>
  <si>
    <t>14278-0049</t>
  </si>
  <si>
    <t>14278-0046</t>
  </si>
  <si>
    <t>14278-0047</t>
  </si>
  <si>
    <t>14278-0048</t>
  </si>
  <si>
    <t>14278-0040</t>
  </si>
  <si>
    <t>14315-0026</t>
  </si>
  <si>
    <t>14278-0043</t>
  </si>
  <si>
    <t>14278-0027</t>
  </si>
  <si>
    <t>14278-0031</t>
  </si>
  <si>
    <t>14278-0032</t>
  </si>
  <si>
    <t>14278-0042</t>
  </si>
  <si>
    <t>14278-0026</t>
  </si>
  <si>
    <t>14278-0028</t>
  </si>
  <si>
    <t>14278-0039</t>
  </si>
  <si>
    <t>14278-0033</t>
  </si>
  <si>
    <t>14278-0038</t>
  </si>
  <si>
    <t>14278-0030</t>
  </si>
  <si>
    <t>14278-0035</t>
  </si>
  <si>
    <t>14278-0044</t>
  </si>
  <si>
    <t>14278-0036</t>
  </si>
  <si>
    <t>14278-0037</t>
  </si>
  <si>
    <t>14315-0023</t>
  </si>
  <si>
    <t>14278-0067</t>
  </si>
  <si>
    <t>non_mine</t>
  </si>
  <si>
    <t>14315-0024</t>
  </si>
  <si>
    <t>14315-0013</t>
  </si>
  <si>
    <t>14278-0029</t>
  </si>
  <si>
    <t>14315-0007</t>
  </si>
  <si>
    <t>14278-0003</t>
  </si>
  <si>
    <t>14315-0018</t>
  </si>
  <si>
    <t>14278-0002</t>
  </si>
  <si>
    <t>14278-0001</t>
  </si>
  <si>
    <t>14315-0006</t>
  </si>
  <si>
    <t>14315-0009</t>
  </si>
  <si>
    <t>14315-0014</t>
  </si>
  <si>
    <t>14315-0010</t>
  </si>
  <si>
    <t>14278-0009</t>
  </si>
  <si>
    <t>14315-0019</t>
  </si>
  <si>
    <t>14278-0008</t>
  </si>
  <si>
    <t>14315-0004</t>
  </si>
  <si>
    <t>14315-0003</t>
  </si>
  <si>
    <t>14278-0007</t>
  </si>
  <si>
    <t>14278-0065</t>
  </si>
  <si>
    <t>14278-0063</t>
  </si>
  <si>
    <t>14315-0016</t>
  </si>
  <si>
    <t>14315-0017</t>
  </si>
  <si>
    <t>14278-0021</t>
  </si>
  <si>
    <t>14278-0022</t>
  </si>
  <si>
    <t>14278-0020</t>
  </si>
  <si>
    <t>14278-0064</t>
  </si>
  <si>
    <t>14278-0006</t>
  </si>
  <si>
    <t>14278-0004</t>
  </si>
  <si>
    <t>14278-0005</t>
  </si>
  <si>
    <t>14315-0002</t>
  </si>
  <si>
    <t>14315-0020</t>
  </si>
  <si>
    <t>14278-0011</t>
  </si>
  <si>
    <t>14278-0010</t>
  </si>
  <si>
    <t>14278-0012</t>
  </si>
  <si>
    <t>14315-0021</t>
  </si>
  <si>
    <t>14315-0008</t>
  </si>
  <si>
    <t>14315-0005</t>
  </si>
  <si>
    <t>14278-0060</t>
  </si>
  <si>
    <t>14278-0061</t>
  </si>
  <si>
    <t>14278-0062</t>
  </si>
  <si>
    <t>14278-0053</t>
  </si>
  <si>
    <t>14278-0054</t>
  </si>
  <si>
    <t>14278-0058</t>
  </si>
  <si>
    <t>14278-0059</t>
  </si>
  <si>
    <t>14278-0014</t>
  </si>
  <si>
    <t>14278-0015</t>
  </si>
  <si>
    <t>14278-0013</t>
  </si>
  <si>
    <t>14278-0066</t>
  </si>
  <si>
    <t>14278-0055</t>
  </si>
  <si>
    <t>14278-0056</t>
  </si>
  <si>
    <t>14278-0057</t>
  </si>
  <si>
    <t>14315-0015</t>
  </si>
  <si>
    <t>14315-0001</t>
  </si>
  <si>
    <t>14278-0016</t>
  </si>
  <si>
    <t>14278-0019</t>
  </si>
  <si>
    <t>14278-0017</t>
  </si>
  <si>
    <t>14278-0018</t>
  </si>
  <si>
    <t>14315-0022</t>
  </si>
  <si>
    <t>14315-0027</t>
  </si>
  <si>
    <t>approx distance from mine (km)</t>
  </si>
  <si>
    <t>SoilpH</t>
  </si>
  <si>
    <t>14100-0001</t>
  </si>
  <si>
    <t>14100-0002</t>
  </si>
  <si>
    <t>14100-0003</t>
  </si>
  <si>
    <t>14100-0004</t>
  </si>
  <si>
    <t>14100-0005</t>
  </si>
  <si>
    <t>14100-0006</t>
  </si>
  <si>
    <t>14100-0007</t>
  </si>
  <si>
    <t>14100-0008</t>
  </si>
  <si>
    <t>14100-0009</t>
  </si>
  <si>
    <t>14100-0010</t>
  </si>
  <si>
    <t>14100-0011</t>
  </si>
  <si>
    <t>14100-0012</t>
  </si>
  <si>
    <t>14100-0013</t>
  </si>
  <si>
    <t>14100-0014</t>
  </si>
  <si>
    <t>14317-0001</t>
  </si>
  <si>
    <t>14317-0002</t>
  </si>
  <si>
    <t>14317-0003</t>
  </si>
  <si>
    <t>14317-0004</t>
  </si>
  <si>
    <t>14317-0005</t>
  </si>
  <si>
    <t>14317-0006</t>
  </si>
  <si>
    <t>14317-0007</t>
  </si>
  <si>
    <t>14317-0008</t>
  </si>
  <si>
    <t>14317-0009</t>
  </si>
  <si>
    <t>14317-0010 med</t>
  </si>
  <si>
    <t>14317-0011</t>
  </si>
  <si>
    <t>14317-0012</t>
  </si>
  <si>
    <t>14317-0013</t>
  </si>
  <si>
    <t>14317-0014</t>
  </si>
  <si>
    <t>14317-0015</t>
  </si>
  <si>
    <t>14317-0016 med</t>
  </si>
  <si>
    <t>14317-0017</t>
  </si>
  <si>
    <t>14317-0018</t>
  </si>
  <si>
    <t>14317-0019</t>
  </si>
  <si>
    <t>14317-0027</t>
  </si>
  <si>
    <t>14317-0028</t>
  </si>
  <si>
    <t>14317-0029</t>
  </si>
  <si>
    <t>14317-0030</t>
  </si>
  <si>
    <t>14317-0031</t>
  </si>
  <si>
    <t>14317-0032</t>
  </si>
  <si>
    <t>14317-0033</t>
  </si>
  <si>
    <t>14317-0034</t>
  </si>
  <si>
    <t>14317-0035</t>
  </si>
  <si>
    <t>14317-0036 med</t>
  </si>
  <si>
    <t>14317-0037</t>
  </si>
  <si>
    <t>14317-0038</t>
  </si>
  <si>
    <t>14317-0039</t>
  </si>
  <si>
    <t>14317-0040</t>
  </si>
  <si>
    <t>14317-0041</t>
  </si>
  <si>
    <t>14317-0042</t>
  </si>
  <si>
    <t>14317-0047 med</t>
  </si>
  <si>
    <t>14317-0048</t>
  </si>
  <si>
    <t>14317-0049</t>
  </si>
  <si>
    <t>14317-0050</t>
  </si>
  <si>
    <t>14100-0025</t>
  </si>
  <si>
    <t>14100-0026</t>
  </si>
  <si>
    <t>14100-0015</t>
  </si>
  <si>
    <t>14100-0016</t>
  </si>
  <si>
    <t>14100-0017</t>
  </si>
  <si>
    <t>14100-0018</t>
  </si>
  <si>
    <t>14100-0019 med</t>
  </si>
  <si>
    <t>14100-0020</t>
  </si>
  <si>
    <t>14100-0021</t>
  </si>
  <si>
    <t>14100-0022</t>
  </si>
  <si>
    <t>14100-0023</t>
  </si>
  <si>
    <t>14100-0024</t>
  </si>
  <si>
    <t>14100-0027 med 3</t>
  </si>
  <si>
    <t>14100-0028</t>
  </si>
  <si>
    <t>14100-0029 MED</t>
  </si>
  <si>
    <t>14100-0030</t>
  </si>
  <si>
    <t>14100-0031</t>
  </si>
  <si>
    <t>14100-0032</t>
  </si>
  <si>
    <t>14100-0033</t>
  </si>
  <si>
    <t>14100-0034</t>
  </si>
  <si>
    <t>14100-0035</t>
  </si>
  <si>
    <t>14100-0036</t>
  </si>
  <si>
    <t>14100-0037</t>
  </si>
  <si>
    <t>14100-0038</t>
  </si>
  <si>
    <t>14100-0039</t>
  </si>
  <si>
    <t>14100-0040 MED</t>
  </si>
  <si>
    <t>14100-0041</t>
  </si>
  <si>
    <t>14100-0042</t>
  </si>
  <si>
    <t>14100-0043</t>
  </si>
  <si>
    <t>14317-0020</t>
  </si>
  <si>
    <t>14317-0021</t>
  </si>
  <si>
    <t>14317-0022 med</t>
  </si>
  <si>
    <t>14317-0023</t>
  </si>
  <si>
    <t>14317-0024</t>
  </si>
  <si>
    <t>14317-0025</t>
  </si>
  <si>
    <t>14317-0026</t>
  </si>
  <si>
    <t>14226-0001 med</t>
  </si>
  <si>
    <t>14226-0002 med</t>
  </si>
  <si>
    <t>14226-0003 med</t>
  </si>
  <si>
    <t>14226-0004 med</t>
  </si>
  <si>
    <t>14317-0045</t>
  </si>
  <si>
    <t>14317-0046</t>
  </si>
  <si>
    <t>14317-0043</t>
  </si>
  <si>
    <t>14317-0044</t>
  </si>
  <si>
    <t>pH_</t>
  </si>
  <si>
    <t>14099-0001</t>
  </si>
  <si>
    <t>nonmine</t>
  </si>
  <si>
    <t>14099-0002</t>
  </si>
  <si>
    <t>14099-0003</t>
  </si>
  <si>
    <t>14099-0004</t>
  </si>
  <si>
    <t>14099-0005</t>
  </si>
  <si>
    <t>14099-0006</t>
  </si>
  <si>
    <t>14099-0007</t>
  </si>
  <si>
    <t>14099-0009</t>
  </si>
  <si>
    <t>14099-0010</t>
  </si>
  <si>
    <t>14099-0011</t>
  </si>
  <si>
    <t>14099-0012</t>
  </si>
  <si>
    <t>14318-0001</t>
  </si>
  <si>
    <t>14318-0002</t>
  </si>
  <si>
    <t>14318-0003</t>
  </si>
  <si>
    <t>14318-0004</t>
  </si>
  <si>
    <t>14318-0005</t>
  </si>
  <si>
    <t>14318-0009</t>
  </si>
  <si>
    <t>14099-0020</t>
  </si>
  <si>
    <t>14099-0019</t>
  </si>
  <si>
    <t>14099-0025</t>
  </si>
  <si>
    <t>14099-0013</t>
  </si>
  <si>
    <t>14099-0014</t>
  </si>
  <si>
    <t>14099-0015</t>
  </si>
  <si>
    <t>14099-0016</t>
  </si>
  <si>
    <t>14099-0017</t>
  </si>
  <si>
    <t>14099-0018</t>
  </si>
  <si>
    <t>14099-0021</t>
  </si>
  <si>
    <t>14099-0022</t>
  </si>
  <si>
    <t>14099-0023</t>
  </si>
  <si>
    <t>14099-0024</t>
  </si>
  <si>
    <t>14318-0006</t>
  </si>
  <si>
    <t>14318-0007</t>
  </si>
  <si>
    <t>14318-0008</t>
  </si>
  <si>
    <t>14318-0010</t>
  </si>
  <si>
    <t>14318-0011</t>
  </si>
  <si>
    <t>14099-0008</t>
  </si>
  <si>
    <t>soil data</t>
  </si>
  <si>
    <t>plant data</t>
  </si>
  <si>
    <t>water data</t>
  </si>
  <si>
    <t>tail hair data</t>
  </si>
  <si>
    <t>faecal data</t>
  </si>
  <si>
    <t>GPS</t>
  </si>
  <si>
    <t>Species</t>
  </si>
  <si>
    <t>14098-0030Rx10</t>
  </si>
  <si>
    <t>sicklebush</t>
  </si>
  <si>
    <t>braches</t>
  </si>
  <si>
    <t>14316-0115x10</t>
  </si>
  <si>
    <t>mopani</t>
  </si>
  <si>
    <t>leaves</t>
  </si>
  <si>
    <t>14316-0116x10</t>
  </si>
  <si>
    <t>14316-0118x10</t>
  </si>
  <si>
    <t>14098-0030x10</t>
  </si>
  <si>
    <t>14098-0030RX10</t>
  </si>
  <si>
    <t>14316-0105x10</t>
  </si>
  <si>
    <t>14316-0107x10</t>
  </si>
  <si>
    <t>14098-0022x10</t>
  </si>
  <si>
    <t>14098-0028x10</t>
  </si>
  <si>
    <t>silverraison</t>
  </si>
  <si>
    <t>14098-0105x10</t>
  </si>
  <si>
    <t>14316-0108x10</t>
  </si>
  <si>
    <t>14316-0109x10</t>
  </si>
  <si>
    <t>14316-0120x10</t>
  </si>
  <si>
    <t>14316-0122x10</t>
  </si>
  <si>
    <t>14098-0032x10</t>
  </si>
  <si>
    <t>14098-0034x10</t>
  </si>
  <si>
    <t>14098-0002x10</t>
  </si>
  <si>
    <t>14098-0003x10</t>
  </si>
  <si>
    <t>14316-0113x10</t>
  </si>
  <si>
    <t>14316-0162x10</t>
  </si>
  <si>
    <t>14316-0164x10</t>
  </si>
  <si>
    <t>14098-0040x10</t>
  </si>
  <si>
    <t>14098-0038x10</t>
  </si>
  <si>
    <t>14098-0041x10</t>
  </si>
  <si>
    <t>14098-0058x10</t>
  </si>
  <si>
    <t>14098-0016x10</t>
  </si>
  <si>
    <t>14098-0004x10</t>
  </si>
  <si>
    <t>14098-0013x10</t>
  </si>
  <si>
    <t>14098-0010x10</t>
  </si>
  <si>
    <t>14098-0085x10</t>
  </si>
  <si>
    <t>dwarfbushcherry</t>
  </si>
  <si>
    <t>14098-0086x10</t>
  </si>
  <si>
    <t>14316-0165x10</t>
  </si>
  <si>
    <t>14098-0113x10</t>
  </si>
  <si>
    <t>14098-0019x10</t>
  </si>
  <si>
    <t>14098-0020x10</t>
  </si>
  <si>
    <t>14098-0060x10</t>
  </si>
  <si>
    <t>14098-0065x10</t>
  </si>
  <si>
    <t>14098-0073x10</t>
  </si>
  <si>
    <t>falsemarula</t>
  </si>
  <si>
    <t>twigs</t>
  </si>
  <si>
    <t>14098-0078x10</t>
  </si>
  <si>
    <t>knobthorn</t>
  </si>
  <si>
    <t>14098-0080x10</t>
  </si>
  <si>
    <t>14098-0083x10</t>
  </si>
  <si>
    <t>14098-0111x10</t>
  </si>
  <si>
    <t>14098-0109x10</t>
  </si>
  <si>
    <t>knob</t>
  </si>
  <si>
    <t>14098-0107x10</t>
  </si>
  <si>
    <t>14098-0100x10</t>
  </si>
  <si>
    <t>14098-0101x10</t>
  </si>
  <si>
    <t>14098-0097dupx10</t>
  </si>
  <si>
    <t>14098-0102x10</t>
  </si>
  <si>
    <t>14316-0037x10</t>
  </si>
  <si>
    <t>14098-0070x10</t>
  </si>
  <si>
    <t>14098-0093x10</t>
  </si>
  <si>
    <t>14316-0161x10</t>
  </si>
  <si>
    <t>14316-0126x10</t>
  </si>
  <si>
    <t>14316-0071x10</t>
  </si>
  <si>
    <t>14316-0158x10</t>
  </si>
  <si>
    <t>14098-0053x10</t>
  </si>
  <si>
    <t>14098-0049x10</t>
  </si>
  <si>
    <t>14098-0055x10</t>
  </si>
  <si>
    <t>14098-0056x10</t>
  </si>
  <si>
    <t>14316-0124x10</t>
  </si>
  <si>
    <t>14316-0139x10</t>
  </si>
  <si>
    <t>14316-0063x10</t>
  </si>
  <si>
    <t>14316-0067x10</t>
  </si>
  <si>
    <t>14316-0129x10R</t>
  </si>
  <si>
    <t>14316-0032x10</t>
  </si>
  <si>
    <t>14316-0088x10</t>
  </si>
  <si>
    <t>14316-0087x10</t>
  </si>
  <si>
    <t>14316-0019x10</t>
  </si>
  <si>
    <t>14316-0020x10</t>
  </si>
  <si>
    <t>14316-0040x10</t>
  </si>
  <si>
    <t>14316-0136x10</t>
  </si>
  <si>
    <t>14316-0011x10</t>
  </si>
  <si>
    <t>14316-0012x10</t>
  </si>
  <si>
    <t>14316-0141x10</t>
  </si>
  <si>
    <t>14316-0143x10</t>
  </si>
  <si>
    <t>14316-0148x10</t>
  </si>
  <si>
    <t>14316-0090x10</t>
  </si>
  <si>
    <t>14316-0022x10</t>
  </si>
  <si>
    <t>14316-0025x10</t>
  </si>
  <si>
    <t>14316-0138x10</t>
  </si>
  <si>
    <t>14316-0028x10</t>
  </si>
  <si>
    <t>14316-0153x10</t>
  </si>
  <si>
    <t>14316-0009x10</t>
  </si>
  <si>
    <t>14316-0150x10</t>
  </si>
  <si>
    <t>14316-0099x10</t>
  </si>
  <si>
    <t>14316-0103x10</t>
  </si>
  <si>
    <t>14316-0146x10</t>
  </si>
  <si>
    <t>14316-0030x10</t>
  </si>
  <si>
    <t>14316-0031x10</t>
  </si>
  <si>
    <t>14316-0182x10</t>
  </si>
  <si>
    <t>14316-0001x10</t>
  </si>
  <si>
    <t>14316-0006x10</t>
  </si>
  <si>
    <t>14316-0154x10</t>
  </si>
  <si>
    <t>14316-0183x10</t>
  </si>
  <si>
    <t>14316-0056x10</t>
  </si>
  <si>
    <t>14316-0174x10</t>
  </si>
  <si>
    <t>14316-0157x10</t>
  </si>
  <si>
    <t>14316-0179x10</t>
  </si>
  <si>
    <t>14316-0155x10</t>
  </si>
  <si>
    <t>part</t>
  </si>
  <si>
    <t>plant, faecal and soil</t>
  </si>
  <si>
    <t>water oppertunistically</t>
  </si>
  <si>
    <t>sample code</t>
  </si>
  <si>
    <t>mg/L</t>
  </si>
  <si>
    <t>µg/L</t>
  </si>
  <si>
    <t xml:space="preserve">K </t>
  </si>
  <si>
    <t xml:space="preserve">V </t>
  </si>
  <si>
    <t xml:space="preserve">U </t>
  </si>
  <si>
    <t xml:space="preserve"> P </t>
  </si>
  <si>
    <t xml:space="preserve"> Fe</t>
  </si>
  <si>
    <t>mine/non-mine</t>
  </si>
  <si>
    <t>Sample code</t>
  </si>
  <si>
    <t>median mine</t>
  </si>
  <si>
    <t>median non-mine</t>
  </si>
  <si>
    <t>median non mine</t>
  </si>
  <si>
    <t>Sample Name</t>
  </si>
  <si>
    <t>sample type</t>
  </si>
  <si>
    <t xml:space="preserve">14313-0026 x50 </t>
  </si>
  <si>
    <t xml:space="preserve">14313-0027 x50 </t>
  </si>
  <si>
    <t xml:space="preserve">14313-0028 x50 </t>
  </si>
  <si>
    <t xml:space="preserve">14313-0029 x50 </t>
  </si>
  <si>
    <t xml:space="preserve">14313-0030 x50 </t>
  </si>
  <si>
    <t xml:space="preserve">14313-0031 x50 </t>
  </si>
  <si>
    <t xml:space="preserve">14313-0032 x50 </t>
  </si>
  <si>
    <t xml:space="preserve">14313-0033 x50 </t>
  </si>
  <si>
    <t xml:space="preserve">14313-0034 x50 </t>
  </si>
  <si>
    <t xml:space="preserve">14313-0035 x50 </t>
  </si>
  <si>
    <t xml:space="preserve">14313-0036 x50 </t>
  </si>
  <si>
    <t xml:space="preserve">14313-0037 x50 </t>
  </si>
  <si>
    <t xml:space="preserve">14313-0038 x50 </t>
  </si>
  <si>
    <t xml:space="preserve">14313-0039 x50 </t>
  </si>
  <si>
    <t xml:space="preserve">14313-0040 x50 </t>
  </si>
  <si>
    <t>14313-0041 x50 med</t>
  </si>
  <si>
    <t xml:space="preserve">14313-0042 x50 </t>
  </si>
  <si>
    <t xml:space="preserve">14313-0043 x50 </t>
  </si>
  <si>
    <t xml:space="preserve">14313-0044 x50 </t>
  </si>
  <si>
    <t xml:space="preserve">14313-0045 x50 </t>
  </si>
  <si>
    <t xml:space="preserve">14313-0046 x50 </t>
  </si>
  <si>
    <t xml:space="preserve">14313-0047 x50 </t>
  </si>
  <si>
    <t>14313-0048 x50 med</t>
  </si>
  <si>
    <t xml:space="preserve">14313-0049 x50 </t>
  </si>
  <si>
    <t>14313-0050 x50 med</t>
  </si>
  <si>
    <t xml:space="preserve">14313-0051 x50 </t>
  </si>
  <si>
    <t xml:space="preserve">14313-0052 x50 </t>
  </si>
  <si>
    <t xml:space="preserve">14313-0053 x50 </t>
  </si>
  <si>
    <t xml:space="preserve">14313-0054 x50 </t>
  </si>
  <si>
    <t xml:space="preserve">14313-0055 x50 </t>
  </si>
  <si>
    <t xml:space="preserve">14313-0056 x50 </t>
  </si>
  <si>
    <t xml:space="preserve">14313-0057 x50 </t>
  </si>
  <si>
    <t>14313-0058 x50 med</t>
  </si>
  <si>
    <t>14313-0059 x50 med</t>
  </si>
  <si>
    <t xml:space="preserve">14313-0060 x50 </t>
  </si>
  <si>
    <t xml:space="preserve">14313-0061 x50 </t>
  </si>
  <si>
    <t xml:space="preserve">14313-0062 x50 </t>
  </si>
  <si>
    <t xml:space="preserve">14313-0063 x50 </t>
  </si>
  <si>
    <t xml:space="preserve">14313-0064 x50 </t>
  </si>
  <si>
    <t xml:space="preserve">14313-0065 x50 </t>
  </si>
  <si>
    <t xml:space="preserve">14313-0066 x50 </t>
  </si>
  <si>
    <t xml:space="preserve">14313-0067 x50 </t>
  </si>
  <si>
    <t xml:space="preserve">14313-0068 x50 </t>
  </si>
  <si>
    <t xml:space="preserve">14313-0069 x50 </t>
  </si>
  <si>
    <t xml:space="preserve">14313-0070 x50 </t>
  </si>
  <si>
    <t xml:space="preserve">14313-0071 x50 </t>
  </si>
  <si>
    <t xml:space="preserve">14313-0072 x50 </t>
  </si>
  <si>
    <t xml:space="preserve">14313-0073 x50 </t>
  </si>
  <si>
    <t xml:space="preserve">14313-0074 x50 </t>
  </si>
  <si>
    <t xml:space="preserve">14313-0075 x50 </t>
  </si>
  <si>
    <t xml:space="preserve">14313-0076 x50 </t>
  </si>
  <si>
    <t xml:space="preserve">14313-0077 x50 </t>
  </si>
  <si>
    <t xml:space="preserve">14313-0078 x50 </t>
  </si>
  <si>
    <t xml:space="preserve">14313-0079 x50 </t>
  </si>
  <si>
    <t xml:space="preserve">14313-0080 x50 </t>
  </si>
  <si>
    <t xml:space="preserve">14313-0081 x50 </t>
  </si>
  <si>
    <t xml:space="preserve">14313-0082 x50 </t>
  </si>
  <si>
    <t xml:space="preserve">14313-0083 x50 </t>
  </si>
  <si>
    <t xml:space="preserve">14313-0084 x50 </t>
  </si>
  <si>
    <t xml:space="preserve">14313-0085 x50 </t>
  </si>
  <si>
    <t xml:space="preserve">14313-0086 x50 </t>
  </si>
  <si>
    <t xml:space="preserve">14313-0087 x50 </t>
  </si>
  <si>
    <t xml:space="preserve">14313-0088 x50 </t>
  </si>
  <si>
    <t xml:space="preserve">14313-0089 x50 </t>
  </si>
  <si>
    <t xml:space="preserve">14313-0090 x50 </t>
  </si>
  <si>
    <t xml:space="preserve">14313-0091 x50 </t>
  </si>
  <si>
    <t xml:space="preserve">14313-0092 x50 </t>
  </si>
  <si>
    <t xml:space="preserve">14313-0093 x50 </t>
  </si>
  <si>
    <t xml:space="preserve">14313-0094 x50 </t>
  </si>
  <si>
    <t xml:space="preserve">14313-0095 x5 </t>
  </si>
  <si>
    <t xml:space="preserve">14313-0096 x50 </t>
  </si>
  <si>
    <t xml:space="preserve">14313-0097 x50 </t>
  </si>
  <si>
    <t xml:space="preserve">14313-0098 x50 </t>
  </si>
  <si>
    <t xml:space="preserve">14313-0099 x50 </t>
  </si>
  <si>
    <t xml:space="preserve">14313-0100 x50 </t>
  </si>
  <si>
    <t xml:space="preserve">14313-0101 x50 </t>
  </si>
  <si>
    <t xml:space="preserve">14314-0001 x50 </t>
  </si>
  <si>
    <t xml:space="preserve">14314-0002 x50 </t>
  </si>
  <si>
    <t xml:space="preserve">14314-0003 x50 </t>
  </si>
  <si>
    <t xml:space="preserve">14314-0004 x50 </t>
  </si>
  <si>
    <t xml:space="preserve">14314-0005 x50 </t>
  </si>
  <si>
    <t xml:space="preserve">14314-0006 x50 </t>
  </si>
  <si>
    <t>14314-0007 x50 med</t>
  </si>
  <si>
    <t>14314-0008 x50 med</t>
  </si>
  <si>
    <t xml:space="preserve">14314-0009 x50 </t>
  </si>
  <si>
    <t xml:space="preserve">14314-0010 x50 </t>
  </si>
  <si>
    <t>14314-0011 x50 med</t>
  </si>
  <si>
    <t>14314-0012 x50 med</t>
  </si>
  <si>
    <t>14314-0013 x50 med</t>
  </si>
  <si>
    <t xml:space="preserve">14314-0014 x50 </t>
  </si>
  <si>
    <t>14314-0015 x50 med</t>
  </si>
  <si>
    <t>14314-0016 x50 med</t>
  </si>
  <si>
    <t xml:space="preserve">14314-0017 x50 </t>
  </si>
  <si>
    <t>14314-0018 x50 med</t>
  </si>
  <si>
    <t xml:space="preserve">14314-0019 x50 </t>
  </si>
  <si>
    <t xml:space="preserve">14314-0020 x50 </t>
  </si>
  <si>
    <t xml:space="preserve">14314-0021 x50 </t>
  </si>
  <si>
    <t xml:space="preserve">14314-0022 x50 </t>
  </si>
  <si>
    <t xml:space="preserve">14314-0023 x50 </t>
  </si>
  <si>
    <t>14314-0024 x50 med</t>
  </si>
  <si>
    <t>14314-0025 x50 med</t>
  </si>
  <si>
    <t>14314-0026 x50 med</t>
  </si>
  <si>
    <t xml:space="preserve">14314-0027 x50 </t>
  </si>
  <si>
    <t xml:space="preserve">14314-0028 x50 </t>
  </si>
  <si>
    <t xml:space="preserve">14314-0029 x50 </t>
  </si>
  <si>
    <t>14314-0030 x50 med</t>
  </si>
  <si>
    <t>14314-0031 x50 med</t>
  </si>
  <si>
    <t>14314-0032 x50 med</t>
  </si>
  <si>
    <t>14314-0033 x50 med</t>
  </si>
  <si>
    <t>14314-0034 x50 med</t>
  </si>
  <si>
    <t>14314-0035 x50 med</t>
  </si>
  <si>
    <t>14314-0036 x50 med</t>
  </si>
  <si>
    <t>14314-0037 x50 med</t>
  </si>
  <si>
    <t>14314-0038 x50  med</t>
  </si>
  <si>
    <t xml:space="preserve">14314-0039 x50 </t>
  </si>
  <si>
    <t xml:space="preserve">14314-0040 x50 </t>
  </si>
  <si>
    <t>14314-0041 x50 med</t>
  </si>
  <si>
    <t xml:space="preserve">14314-0042 x50 </t>
  </si>
  <si>
    <t>14314-0043 x50 med</t>
  </si>
  <si>
    <t xml:space="preserve">14314-0044 x50 </t>
  </si>
  <si>
    <t xml:space="preserve">14314-0045 x50 </t>
  </si>
  <si>
    <t xml:space="preserve">14314-0046 x50 </t>
  </si>
  <si>
    <t xml:space="preserve">14314-0047 x50 </t>
  </si>
  <si>
    <t xml:space="preserve">14314-0048 x50 </t>
  </si>
  <si>
    <t xml:space="preserve">14314-0049 x50 </t>
  </si>
  <si>
    <t xml:space="preserve">14314-0050 x50 </t>
  </si>
  <si>
    <t>14314-0051 x50 med</t>
  </si>
  <si>
    <t xml:space="preserve">14314-0052 x50 </t>
  </si>
  <si>
    <t xml:space="preserve">14314-0053 x50 </t>
  </si>
  <si>
    <t>14314-0054 x50 med</t>
  </si>
  <si>
    <t>14314-0055 x50 med</t>
  </si>
  <si>
    <t>14314-0056 x50 med</t>
  </si>
  <si>
    <t>14314-0057 x50 med</t>
  </si>
  <si>
    <t xml:space="preserve">14314-0058 x50 </t>
  </si>
  <si>
    <t xml:space="preserve">14314-0059 x50 </t>
  </si>
  <si>
    <t xml:space="preserve">14314-0060 x50 </t>
  </si>
  <si>
    <t xml:space="preserve">14314-0061 x50 </t>
  </si>
  <si>
    <t xml:space="preserve">14314-0062 x50 </t>
  </si>
  <si>
    <t xml:space="preserve">14314-0063 x50 </t>
  </si>
  <si>
    <t xml:space="preserve">14314-0064 x50 </t>
  </si>
  <si>
    <t xml:space="preserve">14314-0065 x50 </t>
  </si>
  <si>
    <t xml:space="preserve">14314-0066 x50 </t>
  </si>
  <si>
    <t xml:space="preserve">14314-0067 x50 </t>
  </si>
  <si>
    <t xml:space="preserve">14314-0068 x50 </t>
  </si>
  <si>
    <t xml:space="preserve">14314-0069 x50 </t>
  </si>
  <si>
    <t xml:space="preserve">14314-0070 x50 </t>
  </si>
  <si>
    <t xml:space="preserve">14314-0071 x50 </t>
  </si>
  <si>
    <t>14279-0001 med</t>
  </si>
  <si>
    <t>biobank whole hair</t>
  </si>
  <si>
    <t>14279-0002</t>
  </si>
  <si>
    <t>14279-0003med</t>
  </si>
  <si>
    <t>14279-0004 med</t>
  </si>
  <si>
    <t>14279-0005med</t>
  </si>
  <si>
    <t>14279-0006  med</t>
  </si>
  <si>
    <t xml:space="preserve">14279-0007  </t>
  </si>
  <si>
    <t>14279-0008</t>
  </si>
  <si>
    <t>14279-0009 med</t>
  </si>
  <si>
    <t>14279-00010   med</t>
  </si>
  <si>
    <t>14279-00011 med</t>
  </si>
  <si>
    <t>14279-00012med</t>
  </si>
  <si>
    <t>14279-0013-med</t>
  </si>
  <si>
    <t>14279-00014med</t>
  </si>
  <si>
    <t>14279-0015-  med</t>
  </si>
  <si>
    <t>14279-00016  med</t>
  </si>
  <si>
    <t>14279-00017 med</t>
  </si>
  <si>
    <t>14279-00018  med</t>
  </si>
  <si>
    <t>14279-0019-  med</t>
  </si>
  <si>
    <t>14279-00020  med</t>
  </si>
  <si>
    <t>14279-00021   med</t>
  </si>
  <si>
    <t>14279-0022-  med</t>
  </si>
  <si>
    <t>14279-00023 med</t>
  </si>
  <si>
    <t>14279-00024  med</t>
  </si>
  <si>
    <t>14279-00025   med</t>
  </si>
  <si>
    <t>14279-0026med</t>
  </si>
  <si>
    <t>14279-0027  med</t>
  </si>
  <si>
    <t>14279-0028</t>
  </si>
  <si>
    <t>14279-0029med</t>
  </si>
  <si>
    <t>14279-0030med</t>
  </si>
  <si>
    <t>14279-0031med</t>
  </si>
  <si>
    <t>14279-0032   med</t>
  </si>
  <si>
    <t xml:space="preserve">14279-0033  </t>
  </si>
  <si>
    <t xml:space="preserve">14279-0034  </t>
  </si>
  <si>
    <t>14279-0035</t>
  </si>
  <si>
    <t>14279-0036 med</t>
  </si>
  <si>
    <t>14279-0037   med</t>
  </si>
  <si>
    <t>14279-0038 med</t>
  </si>
  <si>
    <t>14279-0039 med</t>
  </si>
  <si>
    <t>14279-0040</t>
  </si>
  <si>
    <t>14279-0041   med</t>
  </si>
  <si>
    <t xml:space="preserve">14279-0042  </t>
  </si>
  <si>
    <t>14279-0043</t>
  </si>
  <si>
    <t xml:space="preserve">14279-0044  </t>
  </si>
  <si>
    <t>14279-0045</t>
  </si>
  <si>
    <t xml:space="preserve">14279-0046  </t>
  </si>
  <si>
    <t xml:space="preserve">14279-0047  </t>
  </si>
  <si>
    <t>14279-0048</t>
  </si>
  <si>
    <t>14279-0049   med</t>
  </si>
  <si>
    <t xml:space="preserve">14279-0050  </t>
  </si>
  <si>
    <t>Elephant Alive whole hair</t>
  </si>
  <si>
    <t>Elephants Alive sectioned hair, median</t>
  </si>
  <si>
    <t>sample number</t>
  </si>
  <si>
    <t>FORTUNATE</t>
  </si>
  <si>
    <t>NKOZ</t>
  </si>
  <si>
    <t>PMC COW</t>
  </si>
  <si>
    <t>BATSHA1+2 med</t>
  </si>
  <si>
    <t>GEORGE</t>
  </si>
  <si>
    <t xml:space="preserve">George  PMC hunted </t>
  </si>
  <si>
    <t>Hendrick</t>
  </si>
  <si>
    <t xml:space="preserve">PMC bull median  </t>
  </si>
  <si>
    <t>max</t>
  </si>
  <si>
    <t>min</t>
  </si>
  <si>
    <t>non mine</t>
  </si>
  <si>
    <t>bark</t>
  </si>
  <si>
    <t>innerbark</t>
  </si>
  <si>
    <t>branches</t>
  </si>
  <si>
    <t xml:space="preserve">soil </t>
  </si>
  <si>
    <t>water</t>
  </si>
  <si>
    <t>tail hair</t>
  </si>
  <si>
    <t>faecals</t>
  </si>
  <si>
    <t>p value</t>
  </si>
  <si>
    <t>adjusted pvalues</t>
  </si>
  <si>
    <t>number significant relationships</t>
  </si>
  <si>
    <t>p values and adjusted p values</t>
  </si>
  <si>
    <t>ALL PLANTS</t>
  </si>
  <si>
    <t>mopani+63:11:102</t>
  </si>
  <si>
    <t>LEAVES</t>
  </si>
  <si>
    <t>data in model</t>
  </si>
  <si>
    <t>original P-values and adjusted P-values for biological and environmental samples</t>
  </si>
  <si>
    <t>PMC</t>
  </si>
  <si>
    <t>Use for analysis</t>
  </si>
  <si>
    <t>Locoh (km2)</t>
  </si>
  <si>
    <t>APNR match</t>
  </si>
  <si>
    <t>Mightly Craic</t>
  </si>
  <si>
    <t>2012-2013</t>
  </si>
  <si>
    <t>Classic</t>
  </si>
  <si>
    <t>Henrik</t>
  </si>
  <si>
    <t>2017-2019</t>
  </si>
  <si>
    <t>Dex</t>
  </si>
  <si>
    <t>George</t>
  </si>
  <si>
    <t>2017-2020</t>
  </si>
  <si>
    <t>Elon</t>
  </si>
  <si>
    <t>Batsha</t>
  </si>
  <si>
    <t>2017-2021</t>
  </si>
  <si>
    <t>Nthaba</t>
  </si>
  <si>
    <t>Fortunate</t>
  </si>
  <si>
    <t>2017-2022</t>
  </si>
  <si>
    <t>Khumo</t>
  </si>
  <si>
    <t>Ignite</t>
  </si>
  <si>
    <t>2017-2023</t>
  </si>
  <si>
    <t>Lapajuma</t>
  </si>
  <si>
    <t>Nkozana</t>
  </si>
  <si>
    <t>2015-2016</t>
  </si>
  <si>
    <t>Umbabat</t>
  </si>
  <si>
    <t>mean</t>
  </si>
  <si>
    <t>median</t>
  </si>
  <si>
    <t>stdev</t>
  </si>
  <si>
    <t>Q1</t>
  </si>
  <si>
    <t>Q3</t>
  </si>
  <si>
    <t>IQR</t>
  </si>
  <si>
    <t>SEM</t>
  </si>
  <si>
    <t>wilcox rank ttest, p=0.001</t>
  </si>
  <si>
    <t>home range analysis</t>
  </si>
  <si>
    <t>Title</t>
  </si>
  <si>
    <t>Spatial geochemistry influences the home range of elephants.</t>
  </si>
  <si>
    <r>
      <t>Authors:</t>
    </r>
    <r>
      <rPr>
        <sz val="11"/>
        <color theme="1"/>
        <rFont val="Calibri"/>
        <family val="2"/>
        <scheme val="minor"/>
      </rPr>
      <t xml:space="preserve"> Fiona Sach </t>
    </r>
    <r>
      <rPr>
        <vertAlign val="superscript"/>
        <sz val="11"/>
        <color theme="1"/>
        <rFont val="Calibri"/>
        <family val="2"/>
        <scheme val="minor"/>
      </rPr>
      <t>a, b</t>
    </r>
    <r>
      <rPr>
        <sz val="11"/>
        <color theme="1"/>
        <rFont val="Calibri"/>
        <family val="2"/>
        <scheme val="minor"/>
      </rPr>
      <t xml:space="preserve">, Lisa Yon </t>
    </r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, Michelle D. Henley </t>
    </r>
    <r>
      <rPr>
        <vertAlign val="superscript"/>
        <sz val="11"/>
        <color theme="1"/>
        <rFont val="Calibri"/>
        <family val="2"/>
        <scheme val="minor"/>
      </rPr>
      <t>d, e</t>
    </r>
    <r>
      <rPr>
        <sz val="11"/>
        <color theme="1"/>
        <rFont val="Calibri"/>
        <family val="2"/>
        <scheme val="minor"/>
      </rPr>
      <t xml:space="preserve">, Anka Bedetti 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, Peter Buss </t>
    </r>
    <r>
      <rPr>
        <vertAlign val="super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, Willem Frederik de Boer </t>
    </r>
    <r>
      <rPr>
        <vertAlign val="super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, Ellen S. Dierenfeld</t>
    </r>
    <r>
      <rPr>
        <vertAlign val="superscript"/>
        <sz val="11"/>
        <color theme="1"/>
        <rFont val="Calibri"/>
        <family val="2"/>
        <scheme val="minor"/>
      </rPr>
      <t xml:space="preserve"> h, i</t>
    </r>
    <r>
      <rPr>
        <sz val="11"/>
        <color theme="1"/>
        <rFont val="Calibri"/>
        <family val="2"/>
        <scheme val="minor"/>
      </rPr>
      <t xml:space="preserve">, Amanda Gardner 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Simon C Langley-Evans </t>
    </r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, Elliott Hamilton </t>
    </r>
    <r>
      <rPr>
        <vertAlign val="superscript"/>
        <sz val="11"/>
        <color theme="1"/>
        <rFont val="Calibri"/>
        <family val="2"/>
        <scheme val="minor"/>
      </rPr>
      <t>a, b</t>
    </r>
    <r>
      <rPr>
        <sz val="11"/>
        <color theme="1"/>
        <rFont val="Calibri"/>
        <family val="2"/>
        <scheme val="minor"/>
      </rPr>
      <t xml:space="preserve">, R. Murray Lark </t>
    </r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, Herbert H.T. Prins </t>
    </r>
    <r>
      <rPr>
        <vertAlign val="superscript"/>
        <sz val="11"/>
        <color theme="1"/>
        <rFont val="Calibri"/>
        <family val="2"/>
        <scheme val="minor"/>
      </rPr>
      <t xml:space="preserve">j </t>
    </r>
    <r>
      <rPr>
        <sz val="11"/>
        <color theme="1"/>
        <rFont val="Calibri"/>
        <family val="2"/>
        <scheme val="minor"/>
      </rPr>
      <t xml:space="preserve">, Anthony M Swemmer </t>
    </r>
    <r>
      <rPr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, Michael J Watts 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</si>
</sst>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0.000"/>
    <numFmt numFmtId="166" formatCode="[&gt;=100]0.0;[&gt;=1]0.00;0.00"/>
    <numFmt numFmtId="167" formatCode="0.00000"/>
    <numFmt numFmtId="168" formatCode="0.0000"/>
    <numFmt numFmtId="169" formatCode="[&gt;=100]0;[&gt;=1]0.0;0.0"/>
    <numFmt numFmtId="170" formatCode="[&gt;=100]0;[&gt;=10]0.0;0.00"/>
    <numFmt numFmtId="171" formatCode="[&gt;=100]0;[&gt;=10]0;0"/>
    <numFmt numFmtId="172" formatCode="[&gt;=10]00.0;[&gt;=1]0.00;0.000"/>
    <numFmt numFmtId="173" formatCode="[&gt;=100]0;[&gt;=1]0;0"/>
    <numFmt numFmtId="174" formatCode="[&gt;=100]0.0;[&gt;=10]0.0;0.0"/>
    <numFmt numFmtId="175" formatCode="[&gt;=100]0.0;[&gt;=1]0.0;0.0"/>
    <numFmt numFmtId="176" formatCode="[&gt;=100]0.000;[&gt;=10]0.000;0.000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Microsoft Sans Serif"/>
      <family val="2"/>
    </font>
    <font>
      <b/>
      <sz val="9"/>
      <name val="Microsoft Sans Serif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Geneva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Lucida Console"/>
      <family val="3"/>
    </font>
    <font>
      <sz val="10"/>
      <name val="Lucida Console"/>
      <family val="3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43" fontId="2" fillId="0" borderId="0" applyFont="0" applyFill="0" applyBorder="0" applyAlignment="0" applyProtection="0"/>
  </cellStyleXfs>
  <cellXfs count="265">
    <xf numFmtId="0" fontId="0" fillId="0" borderId="0" xfId="0"/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65" fontId="3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 applyFill="1" applyBorder="1"/>
    <xf numFmtId="165" fontId="12" fillId="0" borderId="0" xfId="0" applyNumberFormat="1" applyFont="1" applyFill="1" applyBorder="1"/>
    <xf numFmtId="0" fontId="12" fillId="0" borderId="0" xfId="0" applyFont="1" applyFill="1" applyBorder="1"/>
    <xf numFmtId="0" fontId="9" fillId="0" borderId="0" xfId="0" applyFont="1" applyFill="1" applyBorder="1"/>
    <xf numFmtId="165" fontId="7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Protection="1">
      <protection locked="0"/>
    </xf>
    <xf numFmtId="165" fontId="0" fillId="0" borderId="0" xfId="0" applyNumberFormat="1" applyFill="1" applyBorder="1"/>
    <xf numFmtId="165" fontId="15" fillId="0" borderId="0" xfId="0" applyNumberFormat="1" applyFont="1" applyFill="1" applyBorder="1"/>
    <xf numFmtId="0" fontId="16" fillId="0" borderId="0" xfId="0" applyFont="1" applyFill="1" applyBorder="1"/>
    <xf numFmtId="165" fontId="16" fillId="0" borderId="0" xfId="0" applyNumberFormat="1" applyFont="1" applyFill="1" applyBorder="1"/>
    <xf numFmtId="0" fontId="15" fillId="0" borderId="0" xfId="0" applyFont="1" applyFill="1" applyBorder="1"/>
    <xf numFmtId="0" fontId="18" fillId="0" borderId="0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/>
    </xf>
    <xf numFmtId="1" fontId="14" fillId="0" borderId="0" xfId="0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horizontal="right" vertical="top"/>
    </xf>
    <xf numFmtId="2" fontId="14" fillId="0" borderId="0" xfId="0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/>
    </xf>
    <xf numFmtId="1" fontId="14" fillId="0" borderId="0" xfId="4" applyNumberFormat="1" applyFont="1" applyFill="1" applyBorder="1" applyAlignment="1">
      <alignment horizontal="right" vertical="top"/>
    </xf>
    <xf numFmtId="164" fontId="14" fillId="0" borderId="0" xfId="4" applyNumberFormat="1" applyFont="1" applyFill="1" applyBorder="1" applyAlignment="1">
      <alignment horizontal="right" vertical="top"/>
    </xf>
    <xf numFmtId="2" fontId="14" fillId="0" borderId="0" xfId="4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/>
    </xf>
    <xf numFmtId="164" fontId="19" fillId="0" borderId="0" xfId="4" applyNumberFormat="1" applyFont="1" applyFill="1" applyBorder="1" applyAlignment="1">
      <alignment horizontal="right" vertical="top"/>
    </xf>
    <xf numFmtId="1" fontId="16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/>
    <xf numFmtId="165" fontId="21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right" vertical="top"/>
    </xf>
    <xf numFmtId="165" fontId="22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/>
    <xf numFmtId="1" fontId="20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right" vertical="top"/>
    </xf>
    <xf numFmtId="1" fontId="4" fillId="0" borderId="0" xfId="0" applyNumberFormat="1" applyFont="1" applyFill="1" applyBorder="1"/>
    <xf numFmtId="0" fontId="10" fillId="0" borderId="0" xfId="0" applyFont="1" applyFill="1" applyBorder="1"/>
    <xf numFmtId="1" fontId="19" fillId="0" borderId="0" xfId="4" applyNumberFormat="1" applyFont="1" applyFill="1" applyBorder="1" applyAlignment="1">
      <alignment horizontal="right" vertical="top"/>
    </xf>
    <xf numFmtId="1" fontId="19" fillId="0" borderId="0" xfId="0" applyNumberFormat="1" applyFont="1" applyFill="1" applyBorder="1" applyAlignment="1">
      <alignment horizontal="right" vertical="top"/>
    </xf>
    <xf numFmtId="1" fontId="15" fillId="0" borderId="0" xfId="0" applyNumberFormat="1" applyFont="1" applyFill="1" applyBorder="1"/>
    <xf numFmtId="1" fontId="19" fillId="0" borderId="0" xfId="0" applyNumberFormat="1" applyFont="1" applyFill="1" applyBorder="1"/>
    <xf numFmtId="1" fontId="5" fillId="0" borderId="0" xfId="0" applyNumberFormat="1" applyFont="1" applyFill="1" applyBorder="1"/>
    <xf numFmtId="165" fontId="14" fillId="0" borderId="0" xfId="4" applyNumberFormat="1" applyFont="1" applyFill="1" applyBorder="1" applyAlignment="1">
      <alignment horizontal="right" vertical="top"/>
    </xf>
    <xf numFmtId="165" fontId="14" fillId="0" borderId="0" xfId="6" applyNumberFormat="1" applyFont="1" applyFill="1" applyBorder="1" applyAlignment="1">
      <alignment horizontal="right" vertical="top"/>
    </xf>
    <xf numFmtId="1" fontId="12" fillId="0" borderId="0" xfId="0" applyNumberFormat="1" applyFont="1" applyFill="1" applyBorder="1"/>
    <xf numFmtId="167" fontId="0" fillId="0" borderId="0" xfId="0" applyNumberFormat="1" applyFont="1" applyBorder="1" applyAlignment="1">
      <alignment horizontal="left" vertical="center"/>
    </xf>
    <xf numFmtId="167" fontId="0" fillId="0" borderId="0" xfId="0" applyNumberFormat="1" applyFont="1" applyAlignment="1">
      <alignment horizontal="left" vertical="center"/>
    </xf>
    <xf numFmtId="167" fontId="24" fillId="0" borderId="0" xfId="0" applyNumberFormat="1" applyFont="1" applyFill="1" applyBorder="1" applyAlignment="1">
      <alignment horizontal="left" vertical="center"/>
    </xf>
    <xf numFmtId="168" fontId="24" fillId="0" borderId="0" xfId="0" applyNumberFormat="1" applyFont="1" applyFill="1" applyBorder="1" applyAlignment="1">
      <alignment horizontal="right" vertical="center"/>
    </xf>
    <xf numFmtId="167" fontId="24" fillId="0" borderId="0" xfId="0" applyNumberFormat="1" applyFont="1" applyFill="1" applyBorder="1" applyAlignment="1">
      <alignment horizontal="right" vertical="center"/>
    </xf>
    <xf numFmtId="167" fontId="24" fillId="0" borderId="0" xfId="0" applyNumberFormat="1" applyFont="1" applyFill="1" applyBorder="1" applyAlignment="1">
      <alignment horizontal="right" vertical="center" wrapText="1"/>
    </xf>
    <xf numFmtId="1" fontId="23" fillId="0" borderId="0" xfId="0" applyNumberFormat="1" applyFont="1" applyFill="1" applyBorder="1"/>
    <xf numFmtId="0" fontId="23" fillId="0" borderId="0" xfId="0" applyFont="1" applyFill="1" applyBorder="1"/>
    <xf numFmtId="165" fontId="23" fillId="0" borderId="0" xfId="0" applyNumberFormat="1" applyFont="1" applyFill="1" applyBorder="1"/>
    <xf numFmtId="167" fontId="24" fillId="0" borderId="0" xfId="0" applyNumberFormat="1" applyFont="1" applyFill="1" applyBorder="1" applyAlignment="1">
      <alignment vertical="center"/>
    </xf>
    <xf numFmtId="0" fontId="0" fillId="0" borderId="0" xfId="0" applyFont="1"/>
    <xf numFmtId="0" fontId="2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7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4" fillId="0" borderId="0" xfId="3" applyFont="1" applyFill="1" applyAlignment="1">
      <alignment horizontal="left" vertical="center" wrapText="1"/>
    </xf>
    <xf numFmtId="0" fontId="24" fillId="0" borderId="0" xfId="3" applyFont="1" applyFill="1" applyAlignment="1">
      <alignment horizontal="center" wrapText="1"/>
    </xf>
    <xf numFmtId="0" fontId="24" fillId="0" borderId="0" xfId="3" applyFont="1" applyFill="1" applyAlignment="1">
      <alignment horizontal="center" vertical="center" wrapText="1"/>
    </xf>
    <xf numFmtId="0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 vertical="center"/>
    </xf>
    <xf numFmtId="2" fontId="24" fillId="0" borderId="0" xfId="5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1" fontId="24" fillId="0" borderId="0" xfId="4" applyNumberFormat="1" applyFont="1" applyFill="1" applyBorder="1" applyAlignment="1">
      <alignment horizontal="center" vertical="top"/>
    </xf>
    <xf numFmtId="164" fontId="24" fillId="0" borderId="0" xfId="4" applyNumberFormat="1" applyFont="1" applyFill="1" applyBorder="1" applyAlignment="1">
      <alignment horizontal="center" vertical="top"/>
    </xf>
    <xf numFmtId="2" fontId="24" fillId="0" borderId="0" xfId="4" applyNumberFormat="1" applyFont="1" applyFill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horizontal="center" vertical="top"/>
    </xf>
    <xf numFmtId="2" fontId="24" fillId="0" borderId="0" xfId="0" applyNumberFormat="1" applyFont="1" applyFill="1" applyBorder="1" applyAlignment="1">
      <alignment horizontal="center" vertical="top"/>
    </xf>
    <xf numFmtId="165" fontId="24" fillId="0" borderId="0" xfId="0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/>
    <xf numFmtId="1" fontId="24" fillId="0" borderId="0" xfId="0" applyNumberFormat="1" applyFont="1"/>
    <xf numFmtId="169" fontId="24" fillId="0" borderId="0" xfId="3" applyNumberFormat="1" applyFont="1" applyFill="1" applyAlignment="1">
      <alignment horizontal="right"/>
    </xf>
    <xf numFmtId="170" fontId="24" fillId="0" borderId="0" xfId="3" applyNumberFormat="1" applyFont="1" applyFill="1" applyAlignment="1">
      <alignment horizontal="right"/>
    </xf>
    <xf numFmtId="171" fontId="24" fillId="0" borderId="0" xfId="3" applyNumberFormat="1" applyFont="1" applyFill="1" applyAlignment="1">
      <alignment horizontal="right"/>
    </xf>
    <xf numFmtId="2" fontId="24" fillId="0" borderId="0" xfId="0" applyNumberFormat="1" applyFont="1"/>
    <xf numFmtId="173" fontId="24" fillId="0" borderId="0" xfId="3" applyNumberFormat="1" applyFont="1" applyFill="1" applyAlignment="1">
      <alignment horizontal="right"/>
    </xf>
    <xf numFmtId="172" fontId="24" fillId="0" borderId="0" xfId="0" applyNumberFormat="1" applyFont="1"/>
    <xf numFmtId="172" fontId="24" fillId="0" borderId="0" xfId="3" applyNumberFormat="1" applyFont="1" applyFill="1" applyAlignment="1">
      <alignment horizontal="center"/>
    </xf>
    <xf numFmtId="174" fontId="24" fillId="0" borderId="0" xfId="3" applyNumberFormat="1" applyFont="1" applyFill="1" applyAlignment="1">
      <alignment horizontal="right"/>
    </xf>
    <xf numFmtId="175" fontId="24" fillId="0" borderId="0" xfId="3" applyNumberFormat="1" applyFont="1" applyFill="1" applyAlignment="1">
      <alignment horizontal="right"/>
    </xf>
    <xf numFmtId="176" fontId="24" fillId="0" borderId="0" xfId="3" applyNumberFormat="1" applyFont="1" applyFill="1" applyAlignment="1">
      <alignment horizontal="right"/>
    </xf>
    <xf numFmtId="0" fontId="24" fillId="0" borderId="0" xfId="0" applyFont="1" applyFill="1" applyBorder="1" applyAlignment="1">
      <alignment vertical="center"/>
    </xf>
    <xf numFmtId="168" fontId="24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68" fontId="0" fillId="0" borderId="0" xfId="0" applyNumberFormat="1" applyFont="1" applyBorder="1" applyAlignment="1">
      <alignment vertical="center"/>
    </xf>
    <xf numFmtId="1" fontId="24" fillId="0" borderId="0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2" fontId="24" fillId="0" borderId="0" xfId="0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3" fillId="0" borderId="0" xfId="5" applyFont="1"/>
    <xf numFmtId="172" fontId="23" fillId="0" borderId="0" xfId="5" applyNumberFormat="1" applyFont="1"/>
    <xf numFmtId="172" fontId="27" fillId="0" borderId="0" xfId="5" applyNumberFormat="1" applyFont="1"/>
    <xf numFmtId="172" fontId="23" fillId="0" borderId="0" xfId="5" applyNumberFormat="1" applyFont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/>
    <xf numFmtId="0" fontId="2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/>
    </xf>
    <xf numFmtId="1" fontId="23" fillId="0" borderId="0" xfId="0" applyNumberFormat="1" applyFont="1" applyFill="1" applyBorder="1" applyAlignment="1">
      <alignment horizontal="right" vertical="top"/>
    </xf>
    <xf numFmtId="2" fontId="23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 applyAlignment="1">
      <alignment horizontal="right" vertical="top"/>
    </xf>
    <xf numFmtId="165" fontId="23" fillId="0" borderId="0" xfId="0" applyNumberFormat="1" applyFont="1" applyFill="1" applyBorder="1" applyAlignment="1">
      <alignment horizontal="right" vertical="top"/>
    </xf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1" fontId="26" fillId="0" borderId="0" xfId="0" applyNumberFormat="1" applyFont="1" applyBorder="1"/>
    <xf numFmtId="2" fontId="26" fillId="0" borderId="0" xfId="0" applyNumberFormat="1" applyFont="1" applyBorder="1"/>
    <xf numFmtId="164" fontId="26" fillId="0" borderId="0" xfId="0" applyNumberFormat="1" applyFont="1" applyBorder="1"/>
    <xf numFmtId="165" fontId="26" fillId="0" borderId="0" xfId="0" applyNumberFormat="1" applyFont="1" applyBorder="1"/>
    <xf numFmtId="0" fontId="23" fillId="0" borderId="0" xfId="5" applyFont="1" applyBorder="1" applyAlignment="1">
      <alignment horizontal="center"/>
    </xf>
    <xf numFmtId="1" fontId="23" fillId="0" borderId="0" xfId="3" applyNumberFormat="1" applyFont="1" applyFill="1" applyBorder="1" applyAlignment="1">
      <alignment horizontal="right"/>
    </xf>
    <xf numFmtId="2" fontId="23" fillId="0" borderId="0" xfId="3" applyNumberFormat="1" applyFont="1" applyFill="1" applyBorder="1" applyAlignment="1">
      <alignment horizontal="right"/>
    </xf>
    <xf numFmtId="164" fontId="23" fillId="0" borderId="0" xfId="3" applyNumberFormat="1" applyFont="1" applyFill="1" applyBorder="1" applyAlignment="1">
      <alignment horizontal="right"/>
    </xf>
    <xf numFmtId="165" fontId="23" fillId="0" borderId="0" xfId="3" applyNumberFormat="1" applyFont="1" applyFill="1" applyBorder="1" applyAlignment="1">
      <alignment horizontal="right"/>
    </xf>
    <xf numFmtId="1" fontId="23" fillId="0" borderId="0" xfId="5" applyNumberFormat="1" applyFont="1" applyBorder="1" applyAlignment="1">
      <alignment horizontal="right"/>
    </xf>
    <xf numFmtId="2" fontId="23" fillId="0" borderId="0" xfId="5" applyNumberFormat="1" applyFont="1" applyBorder="1" applyAlignment="1">
      <alignment horizontal="right"/>
    </xf>
    <xf numFmtId="164" fontId="23" fillId="0" borderId="0" xfId="5" applyNumberFormat="1" applyFont="1" applyBorder="1" applyAlignment="1">
      <alignment horizontal="right"/>
    </xf>
    <xf numFmtId="165" fontId="23" fillId="0" borderId="0" xfId="5" applyNumberFormat="1" applyFont="1" applyBorder="1" applyAlignment="1">
      <alignment horizontal="right"/>
    </xf>
    <xf numFmtId="15" fontId="23" fillId="0" borderId="0" xfId="5" applyNumberFormat="1" applyFont="1" applyBorder="1" applyAlignment="1">
      <alignment horizontal="left" vertical="center" wrapText="1"/>
    </xf>
    <xf numFmtId="172" fontId="23" fillId="0" borderId="0" xfId="5" applyNumberFormat="1" applyFont="1" applyBorder="1" applyAlignment="1">
      <alignment horizontal="right"/>
    </xf>
    <xf numFmtId="1" fontId="23" fillId="0" borderId="0" xfId="3" applyNumberFormat="1" applyFont="1" applyFill="1" applyBorder="1" applyAlignment="1">
      <alignment horizontal="center"/>
    </xf>
    <xf numFmtId="164" fontId="23" fillId="0" borderId="0" xfId="3" applyNumberFormat="1" applyFont="1" applyFill="1" applyBorder="1" applyAlignment="1">
      <alignment horizontal="center"/>
    </xf>
    <xf numFmtId="2" fontId="23" fillId="0" borderId="0" xfId="3" applyNumberFormat="1" applyFont="1" applyFill="1" applyBorder="1" applyAlignment="1">
      <alignment horizontal="center"/>
    </xf>
    <xf numFmtId="15" fontId="23" fillId="0" borderId="0" xfId="5" applyNumberFormat="1" applyFont="1" applyBorder="1" applyAlignment="1">
      <alignment horizontal="left"/>
    </xf>
    <xf numFmtId="172" fontId="23" fillId="0" borderId="0" xfId="3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3" fillId="0" borderId="0" xfId="5" applyFont="1" applyFill="1" applyBorder="1" applyAlignment="1">
      <alignment horizontal="left"/>
    </xf>
    <xf numFmtId="0" fontId="23" fillId="0" borderId="0" xfId="5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3" fillId="0" borderId="0" xfId="0" applyFont="1" applyFill="1" applyBorder="1" applyAlignment="1">
      <alignment vertical="top"/>
    </xf>
    <xf numFmtId="15" fontId="23" fillId="0" borderId="0" xfId="5" applyNumberFormat="1" applyFont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/>
    </xf>
    <xf numFmtId="0" fontId="0" fillId="0" borderId="1" xfId="0" applyFont="1" applyBorder="1"/>
    <xf numFmtId="0" fontId="17" fillId="0" borderId="0" xfId="0" applyFont="1" applyBorder="1"/>
    <xf numFmtId="0" fontId="14" fillId="0" borderId="0" xfId="0" applyFont="1" applyFill="1" applyBorder="1" applyAlignment="1">
      <alignment horizontal="left"/>
    </xf>
    <xf numFmtId="1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Border="1"/>
    <xf numFmtId="1" fontId="16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6" fillId="0" borderId="0" xfId="0" applyFont="1" applyBorder="1"/>
    <xf numFmtId="0" fontId="14" fillId="0" borderId="0" xfId="0" applyFont="1" applyBorder="1" applyAlignment="1">
      <alignment horizontal="left" vertical="top"/>
    </xf>
    <xf numFmtId="165" fontId="16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165" fontId="22" fillId="0" borderId="0" xfId="0" applyNumberFormat="1" applyFont="1" applyFill="1" applyBorder="1"/>
    <xf numFmtId="0" fontId="14" fillId="0" borderId="0" xfId="3" applyFont="1" applyFill="1" applyBorder="1"/>
    <xf numFmtId="165" fontId="16" fillId="0" borderId="0" xfId="0" applyNumberFormat="1" applyFont="1" applyFill="1" applyBorder="1" applyAlignment="1">
      <alignment horizontal="left"/>
    </xf>
    <xf numFmtId="0" fontId="6" fillId="0" borderId="0" xfId="5" applyFont="1" applyFill="1" applyBorder="1"/>
    <xf numFmtId="165" fontId="6" fillId="0" borderId="0" xfId="3" applyNumberFormat="1" applyFont="1" applyFill="1" applyBorder="1" applyAlignment="1">
      <alignment horizontal="right"/>
    </xf>
    <xf numFmtId="1" fontId="6" fillId="0" borderId="0" xfId="3" applyNumberFormat="1" applyFont="1" applyFill="1" applyBorder="1" applyAlignment="1">
      <alignment horizontal="right"/>
    </xf>
    <xf numFmtId="166" fontId="6" fillId="0" borderId="0" xfId="3" applyNumberFormat="1" applyFont="1" applyFill="1" applyBorder="1" applyAlignment="1">
      <alignment horizontal="right"/>
    </xf>
    <xf numFmtId="0" fontId="6" fillId="0" borderId="0" xfId="5" applyFont="1" applyBorder="1"/>
    <xf numFmtId="0" fontId="0" fillId="0" borderId="0" xfId="0" applyBorder="1"/>
    <xf numFmtId="0" fontId="8" fillId="0" borderId="0" xfId="0" applyFont="1" applyFill="1" applyBorder="1"/>
    <xf numFmtId="165" fontId="13" fillId="0" borderId="0" xfId="0" applyNumberFormat="1" applyFont="1" applyBorder="1"/>
    <xf numFmtId="165" fontId="13" fillId="0" borderId="0" xfId="0" applyNumberFormat="1" applyFont="1" applyFill="1" applyBorder="1"/>
    <xf numFmtId="0" fontId="16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9" fillId="0" borderId="2" xfId="0" applyNumberFormat="1" applyFont="1" applyBorder="1" applyAlignment="1">
      <alignment vertical="center"/>
    </xf>
    <xf numFmtId="0" fontId="0" fillId="0" borderId="2" xfId="0" applyBorder="1"/>
    <xf numFmtId="0" fontId="29" fillId="2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1" fontId="30" fillId="0" borderId="2" xfId="0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1" fontId="0" fillId="0" borderId="0" xfId="0" applyNumberFormat="1"/>
    <xf numFmtId="0" fontId="31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24" fillId="0" borderId="0" xfId="3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</cellXfs>
  <cellStyles count="7">
    <cellStyle name="Comma" xfId="6" builtinId="3"/>
    <cellStyle name="Normal" xfId="0" builtinId="0"/>
    <cellStyle name="Normal 10" xfId="1" xr:uid="{00000000-0005-0000-0000-000002000000}"/>
    <cellStyle name="Normal 2" xfId="4" xr:uid="{00000000-0005-0000-0000-000003000000}"/>
    <cellStyle name="Normal 2 2 2 2" xfId="5" xr:uid="{00000000-0005-0000-0000-000004000000}"/>
    <cellStyle name="Normal 4 2" xfId="2" xr:uid="{00000000-0005-0000-0000-000005000000}"/>
    <cellStyle name="Normal_full suite PBET spreadsheet" xfId="3" xr:uid="{00000000-0005-0000-0000-000006000000}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showGridLines="0" workbookViewId="0">
      <selection activeCell="B8" sqref="B8"/>
    </sheetView>
  </sheetViews>
  <sheetFormatPr defaultRowHeight="15"/>
  <cols>
    <col min="2" max="2" width="37.28515625" bestFit="1" customWidth="1"/>
  </cols>
  <sheetData>
    <row r="2" spans="1:2">
      <c r="B2" s="250" t="s">
        <v>683</v>
      </c>
    </row>
    <row r="3" spans="1:2">
      <c r="B3" s="251" t="s">
        <v>684</v>
      </c>
    </row>
    <row r="4" spans="1:2" ht="17.25">
      <c r="B4" s="252" t="s">
        <v>685</v>
      </c>
    </row>
    <row r="6" spans="1:2">
      <c r="A6">
        <v>1</v>
      </c>
      <c r="B6" t="s">
        <v>51</v>
      </c>
    </row>
    <row r="7" spans="1:2">
      <c r="A7">
        <v>2</v>
      </c>
      <c r="B7" t="s">
        <v>52</v>
      </c>
    </row>
    <row r="8" spans="1:2">
      <c r="A8">
        <v>3</v>
      </c>
      <c r="B8" t="s">
        <v>286</v>
      </c>
    </row>
    <row r="9" spans="1:2">
      <c r="A9">
        <v>4</v>
      </c>
      <c r="B9" t="s">
        <v>287</v>
      </c>
    </row>
    <row r="10" spans="1:2">
      <c r="A10">
        <v>5</v>
      </c>
      <c r="B10" t="s">
        <v>288</v>
      </c>
    </row>
    <row r="11" spans="1:2">
      <c r="A11">
        <v>6</v>
      </c>
      <c r="B11" t="s">
        <v>289</v>
      </c>
    </row>
    <row r="12" spans="1:2">
      <c r="A12">
        <v>7</v>
      </c>
      <c r="B12" t="s">
        <v>290</v>
      </c>
    </row>
    <row r="13" spans="1:2">
      <c r="A13">
        <v>8</v>
      </c>
      <c r="B13" t="s">
        <v>648</v>
      </c>
    </row>
    <row r="14" spans="1:2">
      <c r="A14">
        <v>9</v>
      </c>
      <c r="B14" t="s">
        <v>682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showGridLines="0" topLeftCell="A76" workbookViewId="0">
      <selection activeCell="D1" sqref="D1:E1"/>
    </sheetView>
  </sheetViews>
  <sheetFormatPr defaultRowHeight="15"/>
  <cols>
    <col min="4" max="4" width="11.5703125" customWidth="1"/>
    <col min="5" max="5" width="12.7109375" bestFit="1" customWidth="1"/>
  </cols>
  <sheetData>
    <row r="1" spans="1:9">
      <c r="A1" t="s">
        <v>15</v>
      </c>
      <c r="D1" s="185" t="s">
        <v>49</v>
      </c>
      <c r="E1" s="185" t="s">
        <v>50</v>
      </c>
      <c r="I1" t="s">
        <v>404</v>
      </c>
    </row>
    <row r="2" spans="1:9">
      <c r="D2" s="49">
        <v>30.823321</v>
      </c>
      <c r="E2" s="49">
        <v>-24.184895000000001</v>
      </c>
      <c r="I2" t="s">
        <v>405</v>
      </c>
    </row>
    <row r="3" spans="1:9">
      <c r="D3" s="49">
        <v>31.285900000000002</v>
      </c>
      <c r="E3" s="49">
        <v>-24.233689999999999</v>
      </c>
    </row>
    <row r="4" spans="1:9">
      <c r="D4" s="49">
        <v>31.397200000000002</v>
      </c>
      <c r="E4" s="49">
        <v>-24.235620000000001</v>
      </c>
    </row>
    <row r="5" spans="1:9">
      <c r="D5" s="49">
        <v>31.411519999999999</v>
      </c>
      <c r="E5" s="49">
        <v>-24.157889999999998</v>
      </c>
    </row>
    <row r="6" spans="1:9">
      <c r="D6" s="49">
        <v>31.350750000000001</v>
      </c>
      <c r="E6" s="49">
        <v>-24.16272</v>
      </c>
    </row>
    <row r="7" spans="1:9">
      <c r="D7" s="49">
        <v>31.232320000000001</v>
      </c>
      <c r="E7" s="49">
        <v>-24.122330000000002</v>
      </c>
    </row>
    <row r="8" spans="1:9">
      <c r="D8" s="49">
        <v>31.2335463613</v>
      </c>
      <c r="E8" s="49">
        <v>-24.020114</v>
      </c>
    </row>
    <row r="9" spans="1:9">
      <c r="D9" s="49">
        <v>31.335771622599999</v>
      </c>
      <c r="E9" s="49">
        <v>-23.9061594924</v>
      </c>
    </row>
    <row r="10" spans="1:9">
      <c r="D10" s="49">
        <v>31.237875487899998</v>
      </c>
      <c r="E10" s="49">
        <v>-23.882494829599999</v>
      </c>
    </row>
    <row r="11" spans="1:9">
      <c r="D11" s="49">
        <v>31.314552727399999</v>
      </c>
      <c r="E11" s="49">
        <v>-23.838204896699999</v>
      </c>
    </row>
    <row r="12" spans="1:9">
      <c r="D12" s="49">
        <v>31.208269999999999</v>
      </c>
      <c r="E12" s="49">
        <v>-23.686630000000001</v>
      </c>
    </row>
    <row r="13" spans="1:9">
      <c r="D13" s="49">
        <v>31.2244923849</v>
      </c>
      <c r="E13" s="49">
        <v>-23.6024221433</v>
      </c>
    </row>
    <row r="14" spans="1:9">
      <c r="D14" s="49">
        <v>31.250420253200001</v>
      </c>
      <c r="E14" s="49">
        <v>-23.4943573716</v>
      </c>
    </row>
    <row r="15" spans="1:9">
      <c r="D15" s="49">
        <v>31.266151000000001</v>
      </c>
      <c r="E15" s="49">
        <v>-23.877915000000002</v>
      </c>
    </row>
    <row r="16" spans="1:9">
      <c r="D16" s="50">
        <v>31.255400000000002</v>
      </c>
      <c r="E16" s="50">
        <v>-24.3582</v>
      </c>
    </row>
    <row r="17" spans="4:5">
      <c r="D17" s="50">
        <v>31.238700000000001</v>
      </c>
      <c r="E17" s="50">
        <v>-24.299700000000001</v>
      </c>
    </row>
    <row r="18" spans="4:5">
      <c r="D18" s="50">
        <v>31.214099999999998</v>
      </c>
      <c r="E18" s="50">
        <v>-24.194500000000001</v>
      </c>
    </row>
    <row r="19" spans="4:5">
      <c r="D19" s="50">
        <v>31.133645999999999</v>
      </c>
      <c r="E19" s="50">
        <v>-24.145067000000001</v>
      </c>
    </row>
    <row r="20" spans="4:5">
      <c r="D20" s="50">
        <v>31.350429999999999</v>
      </c>
      <c r="E20" s="50">
        <v>-24.145052</v>
      </c>
    </row>
    <row r="21" spans="4:5">
      <c r="D21" s="50">
        <v>31.383745999999999</v>
      </c>
      <c r="E21" s="50">
        <v>-24.181906999999999</v>
      </c>
    </row>
    <row r="22" spans="4:5">
      <c r="D22" s="50">
        <v>31.415296000000001</v>
      </c>
      <c r="E22" s="50">
        <v>-24.214963999999998</v>
      </c>
    </row>
    <row r="23" spans="4:5">
      <c r="D23" s="50">
        <v>31.185099999999998</v>
      </c>
      <c r="E23" s="50">
        <v>-24.0914</v>
      </c>
    </row>
    <row r="24" spans="4:5">
      <c r="D24" s="50">
        <v>31.176839999999999</v>
      </c>
      <c r="E24" s="50">
        <v>-24.047470000000001</v>
      </c>
    </row>
    <row r="25" spans="4:5">
      <c r="D25" s="50">
        <v>31.198</v>
      </c>
      <c r="E25" s="50">
        <v>-24.131399999999999</v>
      </c>
    </row>
    <row r="26" spans="4:5">
      <c r="D26" s="50">
        <v>31.226800000000001</v>
      </c>
      <c r="E26" s="50">
        <v>-24.247399999999999</v>
      </c>
    </row>
    <row r="27" spans="4:5">
      <c r="D27" s="50">
        <v>31.191462999999999</v>
      </c>
      <c r="E27" s="50">
        <v>-24.070556</v>
      </c>
    </row>
    <row r="28" spans="4:5">
      <c r="D28" s="50">
        <v>31.268599999999999</v>
      </c>
      <c r="E28" s="50">
        <v>-24.4101</v>
      </c>
    </row>
    <row r="29" spans="4:5">
      <c r="D29" s="50">
        <v>31.283950000000001</v>
      </c>
      <c r="E29" s="50">
        <v>-24.451619999999998</v>
      </c>
    </row>
    <row r="30" spans="4:5">
      <c r="D30" s="50">
        <v>30.93751</v>
      </c>
      <c r="E30" s="50">
        <v>-24.11834</v>
      </c>
    </row>
    <row r="31" spans="4:5">
      <c r="D31" s="50">
        <v>31.043379999999999</v>
      </c>
      <c r="E31" s="50">
        <v>-24.07038</v>
      </c>
    </row>
    <row r="32" spans="4:5">
      <c r="D32" s="50">
        <v>31.070509999999999</v>
      </c>
      <c r="E32" s="50">
        <v>-24.048629999999999</v>
      </c>
    </row>
    <row r="33" spans="4:5">
      <c r="D33" s="50">
        <v>31.023109999999999</v>
      </c>
      <c r="E33" s="50">
        <v>-24.069040000000001</v>
      </c>
    </row>
    <row r="34" spans="4:5">
      <c r="D34" s="50">
        <v>30.894624</v>
      </c>
      <c r="E34" s="50">
        <v>-24.137788</v>
      </c>
    </row>
    <row r="35" spans="4:5">
      <c r="D35" s="50">
        <v>31.21377</v>
      </c>
      <c r="E35" s="50">
        <v>-23.955169999999999</v>
      </c>
    </row>
    <row r="36" spans="4:5">
      <c r="D36" s="50">
        <v>31.210930000000001</v>
      </c>
      <c r="E36" s="50">
        <v>-24.011900000000001</v>
      </c>
    </row>
    <row r="37" spans="4:5">
      <c r="D37" s="50">
        <v>31.238959999999999</v>
      </c>
      <c r="E37" s="50">
        <v>-24.042000000000002</v>
      </c>
    </row>
    <row r="38" spans="4:5">
      <c r="D38" s="50">
        <v>31.281099999999999</v>
      </c>
      <c r="E38" s="50">
        <v>-24.08202</v>
      </c>
    </row>
    <row r="39" spans="4:5">
      <c r="D39" s="50">
        <v>31.3109</v>
      </c>
      <c r="E39" s="50">
        <v>-23.955169999999999</v>
      </c>
    </row>
    <row r="40" spans="4:5">
      <c r="D40" s="50">
        <v>31.4283</v>
      </c>
      <c r="E40" s="50">
        <v>-23.995100000000001</v>
      </c>
    </row>
    <row r="41" spans="4:5">
      <c r="D41" s="50">
        <v>31.176523</v>
      </c>
      <c r="E41" s="50">
        <v>-23.899345</v>
      </c>
    </row>
    <row r="42" spans="4:5">
      <c r="D42" s="50">
        <v>31.179527</v>
      </c>
      <c r="E42" s="50">
        <v>-23.848472000000001</v>
      </c>
    </row>
    <row r="43" spans="4:5">
      <c r="D43" s="50">
        <v>31.194759000000001</v>
      </c>
      <c r="E43" s="50">
        <v>-23.778213000000001</v>
      </c>
    </row>
    <row r="44" spans="4:5">
      <c r="D44" s="50">
        <v>31.419650000000001</v>
      </c>
      <c r="E44" s="50">
        <v>-23.776990000000001</v>
      </c>
    </row>
    <row r="45" spans="4:5">
      <c r="D45" s="50">
        <v>31.314550000000001</v>
      </c>
      <c r="E45" s="50">
        <v>-23.838200000000001</v>
      </c>
    </row>
    <row r="46" spans="4:5">
      <c r="D46" s="50">
        <v>31.237880000000001</v>
      </c>
      <c r="E46" s="50">
        <v>-23.882490000000001</v>
      </c>
    </row>
    <row r="47" spans="4:5">
      <c r="D47" s="50">
        <v>31.208269999999999</v>
      </c>
      <c r="E47" s="50">
        <v>-23.686630000000001</v>
      </c>
    </row>
    <row r="48" spans="4:5">
      <c r="D48" s="50">
        <v>31.224489999999999</v>
      </c>
      <c r="E48" s="50">
        <v>-23.602419999999999</v>
      </c>
    </row>
    <row r="49" spans="4:5">
      <c r="D49" s="50">
        <v>31.250419999999998</v>
      </c>
      <c r="E49" s="50">
        <v>-23.292359999999999</v>
      </c>
    </row>
    <row r="50" spans="4:5">
      <c r="D50" s="50">
        <v>31.540420000000001</v>
      </c>
      <c r="E50" s="50">
        <v>-23.692340000000002</v>
      </c>
    </row>
    <row r="51" spans="4:5">
      <c r="D51" s="50">
        <v>31.488589999999999</v>
      </c>
      <c r="E51" s="50">
        <v>-24.283770000000001</v>
      </c>
    </row>
    <row r="52" spans="4:5">
      <c r="D52" s="50">
        <v>31.52937</v>
      </c>
      <c r="E52" s="50">
        <v>-24.321290000000001</v>
      </c>
    </row>
    <row r="53" spans="4:5">
      <c r="D53" s="50">
        <v>31.5016</v>
      </c>
      <c r="E53" s="50">
        <v>-23.955169999999999</v>
      </c>
    </row>
    <row r="54" spans="4:5">
      <c r="D54" s="50">
        <v>31.58</v>
      </c>
      <c r="E54" s="50">
        <v>-23.955169999999999</v>
      </c>
    </row>
    <row r="55" spans="4:5">
      <c r="D55" s="49">
        <v>31.173831</v>
      </c>
      <c r="E55" s="49">
        <v>-23.974148</v>
      </c>
    </row>
    <row r="56" spans="4:5">
      <c r="D56" s="49">
        <v>31.134287</v>
      </c>
      <c r="E56" s="49">
        <v>-24.071179999999998</v>
      </c>
    </row>
    <row r="57" spans="4:5">
      <c r="D57" s="49">
        <v>31.175647000000001</v>
      </c>
      <c r="E57" s="49">
        <v>-23.999932000000001</v>
      </c>
    </row>
    <row r="58" spans="4:5">
      <c r="D58" s="49">
        <v>31.178231</v>
      </c>
      <c r="E58" s="49">
        <v>-24.020154999999999</v>
      </c>
    </row>
    <row r="59" spans="4:5">
      <c r="D59" s="49">
        <v>31.178231</v>
      </c>
      <c r="E59" s="49">
        <v>-24.020152</v>
      </c>
    </row>
    <row r="60" spans="4:5">
      <c r="D60" s="49">
        <v>31.12791</v>
      </c>
      <c r="E60" s="49">
        <v>-24.016894000000001</v>
      </c>
    </row>
    <row r="61" spans="4:5">
      <c r="D61" s="49">
        <v>31.190939</v>
      </c>
      <c r="E61" s="49">
        <v>-24.010242000000002</v>
      </c>
    </row>
    <row r="62" spans="4:5">
      <c r="D62" s="49">
        <v>31.145065299999999</v>
      </c>
      <c r="E62" s="49">
        <v>-24.009924000000002</v>
      </c>
    </row>
    <row r="63" spans="4:5">
      <c r="D63" s="49">
        <v>31.146654000000002</v>
      </c>
      <c r="E63" s="49">
        <v>-23.982738000000001</v>
      </c>
    </row>
    <row r="64" spans="4:5">
      <c r="D64" s="49">
        <v>31.139513999999998</v>
      </c>
      <c r="E64" s="49">
        <v>-23.984988999999999</v>
      </c>
    </row>
    <row r="65" spans="4:5">
      <c r="D65" s="49">
        <v>31.147839000000001</v>
      </c>
      <c r="E65" s="49">
        <v>-23.963166999999999</v>
      </c>
    </row>
    <row r="66" spans="4:5">
      <c r="D66" s="49">
        <v>31.147075000000001</v>
      </c>
      <c r="E66" s="49">
        <v>-23.971554999999999</v>
      </c>
    </row>
    <row r="67" spans="4:5">
      <c r="D67" s="49">
        <v>31.177111</v>
      </c>
      <c r="E67" s="49">
        <v>-23.983152</v>
      </c>
    </row>
    <row r="68" spans="4:5">
      <c r="D68" s="49">
        <v>31.126484999999999</v>
      </c>
      <c r="E68" s="49">
        <v>-24.016680000000001</v>
      </c>
    </row>
    <row r="69" spans="4:5">
      <c r="D69" s="49">
        <v>31.168119999999998</v>
      </c>
      <c r="E69" s="49">
        <v>-24.049199999999999</v>
      </c>
    </row>
    <row r="70" spans="4:5">
      <c r="D70" s="49">
        <v>31.1663</v>
      </c>
      <c r="E70" s="49">
        <v>-24.04805</v>
      </c>
    </row>
    <row r="71" spans="4:5">
      <c r="D71" s="49">
        <v>31.166599999999999</v>
      </c>
      <c r="E71" s="49">
        <v>-24.036519999999999</v>
      </c>
    </row>
    <row r="72" spans="4:5">
      <c r="D72" s="49">
        <v>31.154299999999999</v>
      </c>
      <c r="E72" s="49">
        <v>-24.027840000000001</v>
      </c>
    </row>
    <row r="73" spans="4:5">
      <c r="D73" s="49">
        <v>31.149702999999999</v>
      </c>
      <c r="E73" s="49">
        <v>-24.026318</v>
      </c>
    </row>
    <row r="74" spans="4:5">
      <c r="D74" s="49">
        <v>31.196203000000001</v>
      </c>
      <c r="E74" s="49">
        <v>-23.996258999999998</v>
      </c>
    </row>
    <row r="75" spans="4:5">
      <c r="D75" s="49">
        <v>31.197879</v>
      </c>
      <c r="E75" s="49">
        <v>-23.99822</v>
      </c>
    </row>
    <row r="76" spans="4:5">
      <c r="D76" s="49">
        <v>31.203769999999999</v>
      </c>
      <c r="E76" s="49">
        <v>-24.003879999999999</v>
      </c>
    </row>
    <row r="77" spans="4:5">
      <c r="D77" s="49">
        <v>31.189540999999998</v>
      </c>
      <c r="E77" s="49">
        <v>-24.020674</v>
      </c>
    </row>
    <row r="78" spans="4:5">
      <c r="D78" s="49">
        <v>31.188251000000001</v>
      </c>
      <c r="E78" s="49">
        <v>-24.029502999999998</v>
      </c>
    </row>
    <row r="79" spans="4:5">
      <c r="D79" s="49">
        <v>31.173110000000001</v>
      </c>
      <c r="E79" s="49">
        <v>-24.03284</v>
      </c>
    </row>
    <row r="80" spans="4:5">
      <c r="D80" s="49">
        <v>31.173973</v>
      </c>
      <c r="E80" s="49">
        <v>-24.022282000000001</v>
      </c>
    </row>
    <row r="81" spans="4:5">
      <c r="D81" s="49">
        <v>31.196480999999999</v>
      </c>
      <c r="E81" s="49">
        <v>-24.027199</v>
      </c>
    </row>
    <row r="82" spans="4:5">
      <c r="D82" s="49">
        <v>31.202832000000001</v>
      </c>
      <c r="E82" s="49">
        <v>-24.019359000000001</v>
      </c>
    </row>
    <row r="83" spans="4:5">
      <c r="D83" s="49">
        <v>31.20844</v>
      </c>
      <c r="E83" s="49">
        <v>-23.995971999999998</v>
      </c>
    </row>
    <row r="84" spans="4:5">
      <c r="D84" s="50">
        <v>30.823321</v>
      </c>
      <c r="E84" s="50">
        <v>-24.184895000000001</v>
      </c>
    </row>
    <row r="85" spans="4:5">
      <c r="D85" s="50">
        <v>31.14507</v>
      </c>
      <c r="E85" s="50">
        <v>-24.009899999999998</v>
      </c>
    </row>
    <row r="86" spans="4:5">
      <c r="D86" s="50">
        <v>31.12791</v>
      </c>
      <c r="E86" s="50">
        <v>-24.0169</v>
      </c>
    </row>
    <row r="87" spans="4:5">
      <c r="D87" s="50">
        <v>31.175650000000001</v>
      </c>
      <c r="E87" s="50">
        <v>-23.9999</v>
      </c>
    </row>
    <row r="88" spans="4:5">
      <c r="D88" s="50">
        <v>31.139513999999998</v>
      </c>
      <c r="E88" s="50">
        <v>-23.98499</v>
      </c>
    </row>
    <row r="89" spans="4:5">
      <c r="D89" s="50">
        <v>31.139510000000001</v>
      </c>
      <c r="E89" s="50">
        <v>-23.984999999999999</v>
      </c>
    </row>
    <row r="90" spans="4:5">
      <c r="D90" s="50">
        <v>31.147839999999999</v>
      </c>
      <c r="E90" s="50">
        <v>-23.963200000000001</v>
      </c>
    </row>
    <row r="91" spans="4:5">
      <c r="D91" s="51">
        <v>31.096813999999998</v>
      </c>
      <c r="E91" s="51">
        <v>-24.010836000000001</v>
      </c>
    </row>
    <row r="92" spans="4:5">
      <c r="D92" s="51">
        <v>31.120678999999999</v>
      </c>
      <c r="E92" s="51">
        <v>-24.025137000000001</v>
      </c>
    </row>
    <row r="93" spans="4:5">
      <c r="D93" s="51">
        <v>31.135076000000002</v>
      </c>
      <c r="E93" s="51">
        <v>-24.051297000000002</v>
      </c>
    </row>
    <row r="94" spans="4:5">
      <c r="D94" s="51">
        <v>31.119254000000002</v>
      </c>
      <c r="E94" s="51">
        <v>-24.052173</v>
      </c>
    </row>
    <row r="95" spans="4:5">
      <c r="D95" s="50">
        <v>31.177109999999999</v>
      </c>
      <c r="E95" s="50">
        <v>-23.9832</v>
      </c>
    </row>
    <row r="96" spans="4:5">
      <c r="D96" s="50">
        <v>31.173110000000001</v>
      </c>
      <c r="E96" s="50">
        <v>-24.032800000000002</v>
      </c>
    </row>
    <row r="97" spans="4:5">
      <c r="D97" s="50">
        <v>31.20844</v>
      </c>
      <c r="E97" s="50">
        <v>-24.020700000000001</v>
      </c>
    </row>
    <row r="98" spans="4:5">
      <c r="D98" s="50">
        <v>31.20844</v>
      </c>
      <c r="E98" s="50">
        <v>-23.995999999999999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J235"/>
  <sheetViews>
    <sheetView showGridLines="0" zoomScaleNormal="100" workbookViewId="0">
      <selection activeCell="C136" sqref="C136"/>
    </sheetView>
  </sheetViews>
  <sheetFormatPr defaultColWidth="8.7109375" defaultRowHeight="15"/>
  <cols>
    <col min="1" max="1" width="34.28515625" style="190" bestFit="1" customWidth="1"/>
    <col min="2" max="2" width="10.7109375" style="187" bestFit="1" customWidth="1"/>
    <col min="3" max="3" width="31.28515625" style="227" bestFit="1" customWidth="1"/>
    <col min="4" max="5" width="10.140625" style="188" bestFit="1" customWidth="1"/>
    <col min="6" max="6" width="9.140625" style="188" bestFit="1" customWidth="1"/>
    <col min="7" max="8" width="10.140625" style="188" bestFit="1" customWidth="1"/>
    <col min="9" max="9" width="8.140625" style="188" bestFit="1" customWidth="1"/>
    <col min="10" max="10" width="9.140625" style="188" bestFit="1" customWidth="1"/>
    <col min="11" max="11" width="11.140625" style="189" bestFit="1" customWidth="1"/>
    <col min="12" max="14" width="8.140625" style="189" bestFit="1" customWidth="1"/>
    <col min="15" max="15" width="6.5703125" style="189" bestFit="1" customWidth="1"/>
    <col min="16" max="16" width="7.140625" style="189" bestFit="1" customWidth="1"/>
    <col min="17" max="17" width="9.140625" style="189" bestFit="1" customWidth="1"/>
    <col min="18" max="18" width="6.5703125" style="190" bestFit="1" customWidth="1"/>
    <col min="19" max="19" width="8.85546875" style="190" bestFit="1" customWidth="1"/>
    <col min="20" max="16384" width="8.7109375" style="190"/>
  </cols>
  <sheetData>
    <row r="1" spans="1:18">
      <c r="A1" s="186" t="s">
        <v>0</v>
      </c>
      <c r="B1" s="186"/>
      <c r="C1" s="212"/>
      <c r="K1" s="188"/>
      <c r="R1" s="189"/>
    </row>
    <row r="2" spans="1:18">
      <c r="B2" s="190"/>
      <c r="C2" s="211" t="s">
        <v>12</v>
      </c>
      <c r="D2" s="191">
        <f t="shared" ref="D2:R2" si="0">AVERAGE(D17,D24,D41,D34,D50,D66,D82,D140,D158)</f>
        <v>199.18666310231029</v>
      </c>
      <c r="E2" s="191">
        <f t="shared" si="0"/>
        <v>88.597677270361714</v>
      </c>
      <c r="F2" s="191">
        <f t="shared" si="0"/>
        <v>95.948626511207465</v>
      </c>
      <c r="G2" s="191">
        <f t="shared" si="0"/>
        <v>84.625554153800323</v>
      </c>
      <c r="H2" s="191">
        <f t="shared" si="0"/>
        <v>90.769971520499666</v>
      </c>
      <c r="I2" s="191">
        <f t="shared" si="0"/>
        <v>105.5663959870341</v>
      </c>
      <c r="J2" s="191">
        <f t="shared" si="0"/>
        <v>93.733289001480514</v>
      </c>
      <c r="K2" s="191">
        <f t="shared" si="0"/>
        <v>87.284149365387265</v>
      </c>
      <c r="L2" s="191">
        <f t="shared" si="0"/>
        <v>86.574513341829999</v>
      </c>
      <c r="M2" s="191">
        <f t="shared" si="0"/>
        <v>97.685437514308319</v>
      </c>
      <c r="N2" s="191">
        <f t="shared" si="0"/>
        <v>93.920735793359697</v>
      </c>
      <c r="O2" s="191">
        <f t="shared" si="0"/>
        <v>76.260130647066305</v>
      </c>
      <c r="P2" s="191">
        <f t="shared" si="0"/>
        <v>92.566256196110913</v>
      </c>
      <c r="Q2" s="191">
        <f t="shared" si="0"/>
        <v>84.504622991726407</v>
      </c>
      <c r="R2" s="191">
        <f t="shared" si="0"/>
        <v>76.861897691257511</v>
      </c>
    </row>
    <row r="3" spans="1:18">
      <c r="B3" s="190"/>
      <c r="C3" s="212"/>
      <c r="K3" s="188"/>
      <c r="R3" s="189"/>
    </row>
    <row r="4" spans="1:18">
      <c r="B4" s="190"/>
      <c r="C4" s="212" t="s">
        <v>11</v>
      </c>
      <c r="D4" s="188">
        <f>AVERAGE(D2:R2)</f>
        <v>96.939061405849358</v>
      </c>
      <c r="K4" s="188"/>
      <c r="R4" s="189"/>
    </row>
    <row r="5" spans="1:18">
      <c r="B5" s="190"/>
      <c r="C5" s="212" t="s">
        <v>13</v>
      </c>
      <c r="D5" s="188">
        <f>STDEV(D2:R2)</f>
        <v>29.294411493982974</v>
      </c>
    </row>
    <row r="6" spans="1:18">
      <c r="B6" s="190"/>
      <c r="C6" s="212"/>
    </row>
    <row r="7" spans="1:18" s="192" customFormat="1">
      <c r="A7" s="192" t="s">
        <v>34</v>
      </c>
      <c r="B7" s="193" t="s">
        <v>1</v>
      </c>
      <c r="C7" s="215" t="s">
        <v>35</v>
      </c>
      <c r="D7" s="194" t="s">
        <v>2</v>
      </c>
      <c r="E7" s="194" t="s">
        <v>3</v>
      </c>
      <c r="F7" s="194" t="s">
        <v>4</v>
      </c>
      <c r="G7" s="194" t="s">
        <v>16</v>
      </c>
      <c r="H7" s="194" t="s">
        <v>17</v>
      </c>
      <c r="I7" s="194" t="s">
        <v>18</v>
      </c>
      <c r="J7" s="194" t="s">
        <v>19</v>
      </c>
      <c r="K7" s="194" t="s">
        <v>20</v>
      </c>
      <c r="L7" s="194" t="s">
        <v>21</v>
      </c>
      <c r="M7" s="194" t="s">
        <v>22</v>
      </c>
      <c r="N7" s="194" t="s">
        <v>23</v>
      </c>
      <c r="O7" s="194" t="s">
        <v>24</v>
      </c>
      <c r="P7" s="194" t="s">
        <v>25</v>
      </c>
      <c r="Q7" s="194" t="s">
        <v>26</v>
      </c>
      <c r="R7" s="194" t="s">
        <v>27</v>
      </c>
    </row>
    <row r="8" spans="1:18" ht="14.25" customHeight="1">
      <c r="A8" s="189"/>
      <c r="C8" s="212"/>
      <c r="D8" s="17" t="s">
        <v>5</v>
      </c>
      <c r="E8" s="17" t="s">
        <v>5</v>
      </c>
      <c r="F8" s="17" t="s">
        <v>5</v>
      </c>
      <c r="G8" s="17" t="s">
        <v>5</v>
      </c>
      <c r="H8" s="17" t="s">
        <v>5</v>
      </c>
      <c r="I8" s="17" t="s">
        <v>5</v>
      </c>
      <c r="J8" s="17" t="s">
        <v>5</v>
      </c>
      <c r="K8" s="17" t="s">
        <v>5</v>
      </c>
      <c r="L8" s="17" t="s">
        <v>5</v>
      </c>
      <c r="M8" s="17" t="s">
        <v>5</v>
      </c>
      <c r="N8" s="17" t="s">
        <v>5</v>
      </c>
      <c r="O8" s="17" t="s">
        <v>5</v>
      </c>
      <c r="P8" s="17" t="s">
        <v>5</v>
      </c>
      <c r="Q8" s="17" t="s">
        <v>5</v>
      </c>
      <c r="R8" s="17" t="s">
        <v>5</v>
      </c>
    </row>
    <row r="9" spans="1:18">
      <c r="A9" s="189" t="s">
        <v>29</v>
      </c>
      <c r="B9" s="195" t="s">
        <v>40</v>
      </c>
      <c r="C9" s="211" t="s">
        <v>41</v>
      </c>
      <c r="D9" s="22">
        <v>112.58613574171738</v>
      </c>
      <c r="E9" s="22">
        <v>11079.646785922705</v>
      </c>
      <c r="F9" s="22">
        <v>2199.3940916746283</v>
      </c>
      <c r="G9" s="22">
        <v>26253.104087035459</v>
      </c>
      <c r="H9" s="22">
        <v>51609.779643901966</v>
      </c>
      <c r="I9" s="22">
        <v>0.53901065226743372</v>
      </c>
      <c r="J9" s="22">
        <v>239.41752240536096</v>
      </c>
      <c r="K9" s="22">
        <v>334.63427734310062</v>
      </c>
      <c r="L9" s="22">
        <v>4.4827669568416617</v>
      </c>
      <c r="M9" s="22">
        <v>30.408119970602268</v>
      </c>
      <c r="N9" s="22">
        <v>0.10678783969493484</v>
      </c>
      <c r="O9" s="22">
        <v>4.2340480270728384E-2</v>
      </c>
      <c r="P9" s="22">
        <v>1.4702254021511096</v>
      </c>
      <c r="Q9" s="21">
        <v>0.5990355427756231</v>
      </c>
      <c r="R9" s="22">
        <v>1.7882092020204101E-2</v>
      </c>
    </row>
    <row r="10" spans="1:18">
      <c r="A10" s="189"/>
      <c r="B10" s="195" t="s">
        <v>40</v>
      </c>
      <c r="C10" s="211" t="s">
        <v>41</v>
      </c>
      <c r="D10" s="22">
        <v>114.08102862442182</v>
      </c>
      <c r="E10" s="22">
        <v>10867.85862779279</v>
      </c>
      <c r="F10" s="22">
        <v>2094.0241667957021</v>
      </c>
      <c r="G10" s="22">
        <v>25758.036956126893</v>
      </c>
      <c r="H10" s="22">
        <v>50353.231184565848</v>
      </c>
      <c r="I10" s="22">
        <v>0.60721653610052451</v>
      </c>
      <c r="J10" s="22">
        <v>232.29476451564324</v>
      </c>
      <c r="K10" s="22">
        <v>325.30455042699009</v>
      </c>
      <c r="L10" s="22">
        <v>4.3421744839491163</v>
      </c>
      <c r="M10" s="22">
        <v>29.534269267802429</v>
      </c>
      <c r="N10" s="22">
        <v>0.10485190722329978</v>
      </c>
      <c r="O10" s="22">
        <v>4.4085591418685344E-2</v>
      </c>
      <c r="P10" s="22">
        <v>1.5146579486631431</v>
      </c>
      <c r="Q10" s="21">
        <v>0.57742981992154641</v>
      </c>
      <c r="R10" s="22">
        <v>1.7951109199078715E-2</v>
      </c>
    </row>
    <row r="11" spans="1:18">
      <c r="A11" s="189"/>
      <c r="B11" s="195" t="s">
        <v>40</v>
      </c>
      <c r="C11" s="211" t="s">
        <v>41</v>
      </c>
      <c r="D11" s="22">
        <v>112.54117064013232</v>
      </c>
      <c r="E11" s="22">
        <v>10954.528305041331</v>
      </c>
      <c r="F11" s="22">
        <v>2203.7357584424758</v>
      </c>
      <c r="G11" s="22">
        <v>26604.288151282894</v>
      </c>
      <c r="H11" s="22">
        <v>50480.225852280462</v>
      </c>
      <c r="I11" s="22">
        <v>0.68993495592876763</v>
      </c>
      <c r="J11" s="22">
        <v>239.86812650046039</v>
      </c>
      <c r="K11" s="22">
        <v>342.30319069314055</v>
      </c>
      <c r="L11" s="22">
        <v>4.5556247366027005</v>
      </c>
      <c r="M11" s="22">
        <v>30.741967000962894</v>
      </c>
      <c r="N11" s="22">
        <v>0.10972552596945027</v>
      </c>
      <c r="O11" s="22">
        <v>6.6373373143073761E-2</v>
      </c>
      <c r="P11" s="22">
        <v>1.44445257008075</v>
      </c>
      <c r="Q11" s="21">
        <v>0.59319998595847856</v>
      </c>
      <c r="R11" s="22">
        <v>1.589699860943147E-2</v>
      </c>
    </row>
    <row r="12" spans="1:18">
      <c r="A12" s="189"/>
      <c r="B12" s="195" t="s">
        <v>40</v>
      </c>
      <c r="C12" s="211" t="s">
        <v>41</v>
      </c>
      <c r="D12" s="22">
        <v>117.1495947595003</v>
      </c>
      <c r="E12" s="22">
        <v>11021.048682671566</v>
      </c>
      <c r="F12" s="22">
        <v>2200.6760160834538</v>
      </c>
      <c r="G12" s="22">
        <v>26662.782176396377</v>
      </c>
      <c r="H12" s="22">
        <v>51119.62489471132</v>
      </c>
      <c r="I12" s="22">
        <v>0.71050437640867958</v>
      </c>
      <c r="J12" s="22">
        <v>238.59261547829266</v>
      </c>
      <c r="K12" s="22">
        <v>349.01141906063748</v>
      </c>
      <c r="L12" s="22">
        <v>4.5101156471883588</v>
      </c>
      <c r="M12" s="22">
        <v>30.853256057999687</v>
      </c>
      <c r="N12" s="22">
        <v>0.10207311916059704</v>
      </c>
      <c r="O12" s="22">
        <v>5.7132899619971901E-2</v>
      </c>
      <c r="P12" s="22">
        <v>1.4187135762552665</v>
      </c>
      <c r="Q12" s="21">
        <v>0.60665466932736356</v>
      </c>
      <c r="R12" s="22">
        <v>2.1324664016701595E-2</v>
      </c>
    </row>
    <row r="13" spans="1:18">
      <c r="A13" s="189"/>
      <c r="B13" s="195" t="s">
        <v>40</v>
      </c>
      <c r="C13" s="211" t="s">
        <v>41</v>
      </c>
      <c r="D13" s="22">
        <v>112.2578127367553</v>
      </c>
      <c r="E13" s="22">
        <v>9748.0203576093118</v>
      </c>
      <c r="F13" s="22">
        <v>2164.5342555522448</v>
      </c>
      <c r="G13" s="22">
        <v>24379.630081207899</v>
      </c>
      <c r="H13" s="22">
        <v>44797.599678218648</v>
      </c>
      <c r="I13" s="22">
        <v>0.58730151962978916</v>
      </c>
      <c r="J13" s="22">
        <v>240.29491338374567</v>
      </c>
      <c r="K13" s="22">
        <v>334.50029422342055</v>
      </c>
      <c r="L13" s="22">
        <v>4.1837117473023842</v>
      </c>
      <c r="M13" s="22">
        <v>29.348345502416901</v>
      </c>
      <c r="N13" s="22">
        <v>0.11545533405854788</v>
      </c>
      <c r="O13" s="22">
        <v>4.2118455455156509E-2</v>
      </c>
      <c r="P13" s="22">
        <v>1.3936565806235444</v>
      </c>
      <c r="Q13" s="21">
        <v>0.55305838462070722</v>
      </c>
      <c r="R13" s="22">
        <v>1.7881457616794764E-2</v>
      </c>
    </row>
    <row r="14" spans="1:18">
      <c r="A14" s="189"/>
      <c r="B14" s="195" t="s">
        <v>40</v>
      </c>
      <c r="C14" s="211" t="s">
        <v>41</v>
      </c>
      <c r="D14" s="22">
        <v>118.86038717642579</v>
      </c>
      <c r="E14" s="22">
        <v>10338.754904462923</v>
      </c>
      <c r="F14" s="22">
        <v>2244.2722391942671</v>
      </c>
      <c r="G14" s="22">
        <v>26130.056811808405</v>
      </c>
      <c r="H14" s="22">
        <v>46597.362085904613</v>
      </c>
      <c r="I14" s="22">
        <v>0.59172235766656678</v>
      </c>
      <c r="J14" s="22">
        <v>252.866328236377</v>
      </c>
      <c r="K14" s="22">
        <v>343.62434299550006</v>
      </c>
      <c r="L14" s="22">
        <v>4.375069994197613</v>
      </c>
      <c r="M14" s="22">
        <v>29.958461803877078</v>
      </c>
      <c r="N14" s="22">
        <v>0.11108629816451333</v>
      </c>
      <c r="O14" s="22">
        <v>6.5169144690238476E-2</v>
      </c>
      <c r="P14" s="22">
        <v>1.3887160897682846</v>
      </c>
      <c r="Q14" s="21">
        <v>0.55785413136653761</v>
      </c>
      <c r="R14" s="22">
        <v>1.6558079953916751E-2</v>
      </c>
    </row>
    <row r="15" spans="1:18">
      <c r="A15" s="189"/>
      <c r="B15" s="196" t="s">
        <v>6</v>
      </c>
      <c r="C15" s="211"/>
      <c r="D15" s="22">
        <f>AVERAGE(D9:D14)</f>
        <v>114.57935494649216</v>
      </c>
      <c r="E15" s="22">
        <f t="shared" ref="E15:R15" si="1">AVERAGE(E9:E14)</f>
        <v>10668.309610583436</v>
      </c>
      <c r="F15" s="22">
        <f t="shared" si="1"/>
        <v>2184.4394212904613</v>
      </c>
      <c r="G15" s="22">
        <f>AVERAGE(G9:G14)</f>
        <v>25964.649710642989</v>
      </c>
      <c r="H15" s="22">
        <f t="shared" si="1"/>
        <v>49159.637223263817</v>
      </c>
      <c r="I15" s="22">
        <f t="shared" si="1"/>
        <v>0.62094839966696025</v>
      </c>
      <c r="J15" s="22">
        <f t="shared" si="1"/>
        <v>240.55571175331332</v>
      </c>
      <c r="K15" s="22">
        <f t="shared" si="1"/>
        <v>338.22967912379823</v>
      </c>
      <c r="L15" s="22">
        <f t="shared" si="1"/>
        <v>4.4082439276803056</v>
      </c>
      <c r="M15" s="22">
        <f t="shared" si="1"/>
        <v>30.140736600610207</v>
      </c>
      <c r="N15" s="22">
        <f t="shared" si="1"/>
        <v>0.10833000404522386</v>
      </c>
      <c r="O15" s="22">
        <f t="shared" si="1"/>
        <v>5.2869990766309057E-2</v>
      </c>
      <c r="P15" s="22">
        <f t="shared" si="1"/>
        <v>1.4384036945903496</v>
      </c>
      <c r="Q15" s="21">
        <f t="shared" si="1"/>
        <v>0.58120542232837613</v>
      </c>
      <c r="R15" s="22">
        <f t="shared" si="1"/>
        <v>1.7915733569354567E-2</v>
      </c>
    </row>
    <row r="16" spans="1:18">
      <c r="A16" s="189"/>
      <c r="B16" s="197" t="s">
        <v>8</v>
      </c>
      <c r="C16" s="211"/>
      <c r="D16" s="34">
        <v>136</v>
      </c>
      <c r="E16" s="34">
        <v>12000</v>
      </c>
      <c r="F16" s="34">
        <v>2160</v>
      </c>
      <c r="G16" s="34">
        <v>27000</v>
      </c>
      <c r="H16" s="34">
        <v>50500</v>
      </c>
      <c r="I16" s="34">
        <v>0.83499999999999996</v>
      </c>
      <c r="J16" s="34">
        <v>246</v>
      </c>
      <c r="K16" s="34">
        <v>368</v>
      </c>
      <c r="L16" s="34">
        <v>4.7</v>
      </c>
      <c r="M16" s="34">
        <v>30.9</v>
      </c>
      <c r="N16" s="34">
        <v>0.112</v>
      </c>
      <c r="O16" s="34">
        <v>0.112</v>
      </c>
      <c r="P16" s="34">
        <v>1.52</v>
      </c>
      <c r="Q16" s="34"/>
      <c r="R16" s="34">
        <v>3.5000000000000003E-2</v>
      </c>
    </row>
    <row r="17" spans="1:34">
      <c r="A17" s="189"/>
      <c r="B17" s="198" t="s">
        <v>9</v>
      </c>
      <c r="C17" s="211"/>
      <c r="D17" s="42">
        <f>(D15/D16)*100</f>
        <v>84.249525695950126</v>
      </c>
      <c r="E17" s="42">
        <f t="shared" ref="E17:R17" si="2">(E15/E16)*100</f>
        <v>88.902580088195293</v>
      </c>
      <c r="F17" s="42">
        <f t="shared" si="2"/>
        <v>101.13145468937321</v>
      </c>
      <c r="G17" s="42">
        <f t="shared" si="2"/>
        <v>96.165369298677746</v>
      </c>
      <c r="H17" s="42">
        <f t="shared" si="2"/>
        <v>97.345816283690723</v>
      </c>
      <c r="I17" s="42">
        <f t="shared" si="2"/>
        <v>74.365077804426377</v>
      </c>
      <c r="J17" s="42">
        <f t="shared" si="2"/>
        <v>97.786874696468828</v>
      </c>
      <c r="K17" s="42">
        <f t="shared" si="2"/>
        <v>91.91023889233648</v>
      </c>
      <c r="L17" s="42">
        <f t="shared" si="2"/>
        <v>93.792423993198</v>
      </c>
      <c r="M17" s="42">
        <f t="shared" si="2"/>
        <v>97.542836895178667</v>
      </c>
      <c r="N17" s="42">
        <f t="shared" si="2"/>
        <v>96.723217897521295</v>
      </c>
      <c r="O17" s="42">
        <f t="shared" si="2"/>
        <v>47.205348898490229</v>
      </c>
      <c r="P17" s="42">
        <f t="shared" si="2"/>
        <v>94.631822012522989</v>
      </c>
      <c r="Q17" s="42"/>
      <c r="R17" s="42">
        <f t="shared" si="2"/>
        <v>51.187810198155901</v>
      </c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</row>
    <row r="18" spans="1:34">
      <c r="A18" s="189"/>
      <c r="B18" s="195"/>
      <c r="C18" s="211"/>
      <c r="D18" s="19"/>
      <c r="E18" s="19"/>
      <c r="F18" s="19"/>
      <c r="G18" s="19"/>
      <c r="H18" s="19"/>
      <c r="I18" s="20"/>
      <c r="J18" s="19"/>
      <c r="K18" s="19"/>
      <c r="L18" s="21"/>
      <c r="M18" s="20"/>
      <c r="N18" s="21"/>
      <c r="O18" s="21"/>
      <c r="P18" s="21"/>
      <c r="Q18" s="21"/>
      <c r="R18" s="22"/>
    </row>
    <row r="19" spans="1:34">
      <c r="A19" s="189"/>
      <c r="B19" s="195" t="s">
        <v>39</v>
      </c>
      <c r="C19" s="211" t="s">
        <v>42</v>
      </c>
      <c r="D19" s="22">
        <v>205.98957568823491</v>
      </c>
      <c r="E19" s="22">
        <v>3393.809685589164</v>
      </c>
      <c r="F19" s="22">
        <v>2806.3479430347134</v>
      </c>
      <c r="G19" s="22">
        <v>3927.8846326943567</v>
      </c>
      <c r="H19" s="22">
        <v>22086.505298623182</v>
      </c>
      <c r="I19" s="22">
        <v>322.68111376556084</v>
      </c>
      <c r="J19" s="22">
        <v>7056.0805648917603</v>
      </c>
      <c r="K19" s="22">
        <v>147933.53151360236</v>
      </c>
      <c r="L19" s="22">
        <v>25.546190156110665</v>
      </c>
      <c r="M19" s="22">
        <v>191.69791740572387</v>
      </c>
      <c r="N19" s="22">
        <v>113.12064576400014</v>
      </c>
      <c r="O19" s="22">
        <v>0.52207138118678043</v>
      </c>
      <c r="P19" s="22">
        <v>0.36444920673123138</v>
      </c>
      <c r="Q19" s="22">
        <v>79.319319505738349</v>
      </c>
      <c r="R19" s="22">
        <v>1.5031662521017222</v>
      </c>
    </row>
    <row r="20" spans="1:34">
      <c r="A20" s="189"/>
      <c r="B20" s="195" t="s">
        <v>39</v>
      </c>
      <c r="C20" s="211" t="s">
        <v>42</v>
      </c>
      <c r="D20" s="22">
        <v>217.6795246180854</v>
      </c>
      <c r="E20" s="22">
        <v>3471.6349440000949</v>
      </c>
      <c r="F20" s="22">
        <v>2795.9749386873559</v>
      </c>
      <c r="G20" s="22">
        <v>4420.6717622861515</v>
      </c>
      <c r="H20" s="22">
        <v>22106.821062528001</v>
      </c>
      <c r="I20" s="22">
        <v>321.2669383631569</v>
      </c>
      <c r="J20" s="22">
        <v>7066.3825935905352</v>
      </c>
      <c r="K20" s="22">
        <v>147937.88142457439</v>
      </c>
      <c r="L20" s="22">
        <v>24.702969660581552</v>
      </c>
      <c r="M20" s="22">
        <v>190.42092775444348</v>
      </c>
      <c r="N20" s="22">
        <v>110.12297470362759</v>
      </c>
      <c r="O20" s="22">
        <v>0.47861547897342921</v>
      </c>
      <c r="P20" s="22">
        <v>0.37317152149641181</v>
      </c>
      <c r="Q20" s="22">
        <v>78.734484296844968</v>
      </c>
      <c r="R20" s="22">
        <v>1.5109095445446246</v>
      </c>
    </row>
    <row r="21" spans="1:34">
      <c r="A21" s="189"/>
      <c r="B21" s="195" t="s">
        <v>39</v>
      </c>
      <c r="C21" s="211" t="s">
        <v>42</v>
      </c>
      <c r="D21" s="22">
        <v>217.01980833687941</v>
      </c>
      <c r="E21" s="22">
        <v>3225.2315976784516</v>
      </c>
      <c r="F21" s="22">
        <v>2789.4314852903049</v>
      </c>
      <c r="G21" s="22">
        <v>4410.0812704980144</v>
      </c>
      <c r="H21" s="22">
        <v>20267.267807295051</v>
      </c>
      <c r="I21" s="22">
        <v>327.99929520671299</v>
      </c>
      <c r="J21" s="22">
        <v>7389.5834981929193</v>
      </c>
      <c r="K21" s="22">
        <v>147552.45259612988</v>
      </c>
      <c r="L21" s="22">
        <v>24.357377153348551</v>
      </c>
      <c r="M21" s="22">
        <v>188.56029570523793</v>
      </c>
      <c r="N21" s="22">
        <v>103.26125814306376</v>
      </c>
      <c r="O21" s="22">
        <v>0.51679637776247345</v>
      </c>
      <c r="P21" s="22">
        <v>0.33738766395104014</v>
      </c>
      <c r="Q21" s="22">
        <v>71.227131902897838</v>
      </c>
      <c r="R21" s="22">
        <v>1.4627806306887923</v>
      </c>
    </row>
    <row r="22" spans="1:34">
      <c r="A22" s="189"/>
      <c r="B22" s="196" t="s">
        <v>6</v>
      </c>
      <c r="C22" s="211"/>
      <c r="D22" s="22">
        <f>AVERAGE(D19:D21)</f>
        <v>213.56296954773325</v>
      </c>
      <c r="E22" s="22">
        <f t="shared" ref="E22:Q22" si="3">AVERAGE(E19:E21)</f>
        <v>3363.5587424225705</v>
      </c>
      <c r="F22" s="22">
        <f t="shared" si="3"/>
        <v>2797.2514556707915</v>
      </c>
      <c r="G22" s="22">
        <f t="shared" si="3"/>
        <v>4252.8792218261742</v>
      </c>
      <c r="H22" s="22">
        <f t="shared" si="3"/>
        <v>21486.864722815411</v>
      </c>
      <c r="I22" s="22">
        <f t="shared" si="3"/>
        <v>323.98244911181024</v>
      </c>
      <c r="J22" s="22">
        <f t="shared" si="3"/>
        <v>7170.6822188917386</v>
      </c>
      <c r="K22" s="22">
        <f t="shared" si="3"/>
        <v>147807.95517810222</v>
      </c>
      <c r="L22" s="22">
        <f t="shared" si="3"/>
        <v>24.868845656680254</v>
      </c>
      <c r="M22" s="22">
        <f t="shared" si="3"/>
        <v>190.22638028846845</v>
      </c>
      <c r="N22" s="22">
        <f t="shared" si="3"/>
        <v>108.83495953689716</v>
      </c>
      <c r="O22" s="22">
        <f t="shared" si="3"/>
        <v>0.50582774597422775</v>
      </c>
      <c r="P22" s="22">
        <f t="shared" si="3"/>
        <v>0.35833613072622778</v>
      </c>
      <c r="Q22" s="22">
        <f t="shared" si="3"/>
        <v>76.426978568493723</v>
      </c>
      <c r="R22" s="22">
        <f>AVERAGE(R19:R21)</f>
        <v>1.4922854757783799</v>
      </c>
    </row>
    <row r="23" spans="1:34">
      <c r="A23" s="189"/>
      <c r="B23" s="197" t="s">
        <v>8</v>
      </c>
      <c r="C23" s="211"/>
      <c r="D23" s="199">
        <v>1250.5062299542999</v>
      </c>
      <c r="E23" s="199">
        <v>4163.7482876767863</v>
      </c>
      <c r="F23" s="199">
        <v>2860.3346565805309</v>
      </c>
      <c r="G23" s="199">
        <v>11118.49208896331</v>
      </c>
      <c r="H23" s="199">
        <v>20393.46262080787</v>
      </c>
      <c r="I23" s="199">
        <v>345.43920789978108</v>
      </c>
      <c r="J23" s="199">
        <v>7278.257770247601</v>
      </c>
      <c r="K23" s="199">
        <v>169184.88538685572</v>
      </c>
      <c r="L23" s="199">
        <v>26.727708057527849</v>
      </c>
      <c r="M23" s="199">
        <v>192.20166656200956</v>
      </c>
      <c r="N23" s="199">
        <v>90.829902454120159</v>
      </c>
      <c r="O23" s="199"/>
      <c r="P23" s="199">
        <v>0.39760302481911208</v>
      </c>
      <c r="Q23" s="199">
        <v>83.10149607783228</v>
      </c>
      <c r="R23" s="199">
        <v>2.1175510939809956</v>
      </c>
    </row>
    <row r="24" spans="1:34">
      <c r="A24" s="189"/>
      <c r="B24" s="198" t="s">
        <v>9</v>
      </c>
      <c r="C24" s="211"/>
      <c r="D24" s="42">
        <f>(D22/D23)*100</f>
        <v>17.078121198607541</v>
      </c>
      <c r="E24" s="42">
        <f t="shared" ref="E24:R24" si="4">(E22/E23)*100</f>
        <v>80.781990409398858</v>
      </c>
      <c r="F24" s="42">
        <f t="shared" si="4"/>
        <v>97.794551740139596</v>
      </c>
      <c r="G24" s="42">
        <f t="shared" si="4"/>
        <v>38.250503645613634</v>
      </c>
      <c r="H24" s="42">
        <f t="shared" si="4"/>
        <v>105.36153238093036</v>
      </c>
      <c r="I24" s="42">
        <f t="shared" si="4"/>
        <v>93.788557205644167</v>
      </c>
      <c r="J24" s="42">
        <f t="shared" si="4"/>
        <v>98.5219601345309</v>
      </c>
      <c r="K24" s="42">
        <f t="shared" si="4"/>
        <v>87.364751786264279</v>
      </c>
      <c r="L24" s="42">
        <f t="shared" si="4"/>
        <v>93.045185928974377</v>
      </c>
      <c r="M24" s="42">
        <f t="shared" si="4"/>
        <v>98.972284523399892</v>
      </c>
      <c r="N24" s="42">
        <f t="shared" si="4"/>
        <v>119.82282992307702</v>
      </c>
      <c r="O24" s="42"/>
      <c r="P24" s="42">
        <f t="shared" si="4"/>
        <v>90.124095733238292</v>
      </c>
      <c r="Q24" s="42">
        <f t="shared" si="4"/>
        <v>91.968234238421829</v>
      </c>
      <c r="R24" s="42">
        <f t="shared" si="4"/>
        <v>70.472229927301711</v>
      </c>
      <c r="S24" s="192"/>
    </row>
    <row r="25" spans="1:34">
      <c r="A25" s="189"/>
      <c r="C25" s="212"/>
      <c r="H25" s="55"/>
      <c r="I25" s="55"/>
      <c r="J25" s="55"/>
      <c r="K25" s="55"/>
      <c r="L25" s="56"/>
      <c r="M25" s="56"/>
      <c r="N25" s="56"/>
      <c r="O25" s="57"/>
      <c r="P25" s="56"/>
      <c r="Q25" s="56"/>
    </row>
    <row r="26" spans="1:34">
      <c r="A26" s="189" t="s">
        <v>30</v>
      </c>
      <c r="C26" s="212"/>
      <c r="I26" s="189"/>
      <c r="J26" s="189"/>
    </row>
    <row r="27" spans="1:34">
      <c r="A27" s="189"/>
      <c r="B27" s="23" t="s">
        <v>36</v>
      </c>
      <c r="C27" s="212" t="s">
        <v>43</v>
      </c>
      <c r="D27" s="46">
        <v>25604.511834375931</v>
      </c>
      <c r="E27" s="46">
        <v>20030.264076349067</v>
      </c>
      <c r="F27" s="46">
        <v>1461.4104494168239</v>
      </c>
      <c r="G27" s="46">
        <v>14345.006111118084</v>
      </c>
      <c r="H27" s="46">
        <v>46144.559613834019</v>
      </c>
      <c r="I27" s="46">
        <v>452.3982844260737</v>
      </c>
      <c r="J27" s="46">
        <v>1559.2806332799398</v>
      </c>
      <c r="K27" s="46">
        <v>95992.832130938608</v>
      </c>
      <c r="L27" s="46">
        <v>15.736789870847085</v>
      </c>
      <c r="M27" s="46">
        <v>137.1842595881364</v>
      </c>
      <c r="N27" s="46">
        <v>1.3681944163499928</v>
      </c>
      <c r="O27" s="46">
        <v>9.9835386781498225E-2</v>
      </c>
      <c r="P27" s="46">
        <v>0.27575331027461414</v>
      </c>
      <c r="Q27" s="46">
        <v>9.6157013889843448</v>
      </c>
      <c r="R27" s="46">
        <v>1.66176870807572</v>
      </c>
    </row>
    <row r="28" spans="1:34">
      <c r="B28" s="23" t="s">
        <v>36</v>
      </c>
      <c r="C28" s="212" t="s">
        <v>43</v>
      </c>
      <c r="D28" s="46">
        <v>25166.612385616249</v>
      </c>
      <c r="E28" s="46">
        <v>20645.498243689639</v>
      </c>
      <c r="F28" s="46">
        <v>1508.021996423058</v>
      </c>
      <c r="G28" s="46">
        <v>14829.094708760096</v>
      </c>
      <c r="H28" s="46">
        <v>47439.687162720373</v>
      </c>
      <c r="I28" s="46">
        <v>453.31832334967476</v>
      </c>
      <c r="J28" s="46">
        <v>1573.8993526230101</v>
      </c>
      <c r="K28" s="46">
        <v>96409.410909153012</v>
      </c>
      <c r="L28" s="46">
        <v>16.64773325663316</v>
      </c>
      <c r="M28" s="46">
        <v>137.51343522604566</v>
      </c>
      <c r="N28" s="46">
        <v>1.4463423769521977</v>
      </c>
      <c r="O28" s="46">
        <v>0.11281923586219718</v>
      </c>
      <c r="P28" s="46">
        <v>0.26983371323656008</v>
      </c>
      <c r="Q28" s="46">
        <v>9.6886226457281719</v>
      </c>
      <c r="R28" s="46">
        <v>1.6505404970571402</v>
      </c>
    </row>
    <row r="29" spans="1:34" s="200" customFormat="1">
      <c r="B29" s="23" t="s">
        <v>36</v>
      </c>
      <c r="C29" s="212" t="s">
        <v>43</v>
      </c>
      <c r="D29" s="22">
        <v>23937.84850951628</v>
      </c>
      <c r="E29" s="22">
        <v>22368.222336412076</v>
      </c>
      <c r="F29" s="22">
        <v>1531.6920377977333</v>
      </c>
      <c r="G29" s="22">
        <v>14474.389105241051</v>
      </c>
      <c r="H29" s="22">
        <v>48165.725908297827</v>
      </c>
      <c r="I29" s="22">
        <v>466.177386976229</v>
      </c>
      <c r="J29" s="22">
        <v>1607.8762500438609</v>
      </c>
      <c r="K29" s="22">
        <v>98420.805218767826</v>
      </c>
      <c r="L29" s="22">
        <v>16.648229427243088</v>
      </c>
      <c r="M29" s="22">
        <v>137.30633059640459</v>
      </c>
      <c r="N29" s="22">
        <v>0.55026139304969524</v>
      </c>
      <c r="O29" s="22">
        <v>0.10630490050583832</v>
      </c>
      <c r="P29" s="22">
        <v>0.26164397559146502</v>
      </c>
      <c r="Q29" s="22">
        <v>10.393003228479106</v>
      </c>
      <c r="R29" s="22">
        <v>1.6711246989691786</v>
      </c>
      <c r="S29" s="21"/>
      <c r="T29" s="20"/>
      <c r="U29" s="19"/>
      <c r="V29" s="20"/>
    </row>
    <row r="30" spans="1:34">
      <c r="B30" s="23" t="s">
        <v>36</v>
      </c>
      <c r="C30" s="212" t="s">
        <v>43</v>
      </c>
      <c r="D30" s="22">
        <v>24372.740018917975</v>
      </c>
      <c r="E30" s="22">
        <v>22592.825447198629</v>
      </c>
      <c r="F30" s="22">
        <v>1608.8622758862739</v>
      </c>
      <c r="G30" s="22">
        <v>15528.718536481379</v>
      </c>
      <c r="H30" s="22">
        <v>45692.041990695347</v>
      </c>
      <c r="I30" s="22">
        <v>446.54315998843339</v>
      </c>
      <c r="J30" s="22">
        <v>1566.4507802176811</v>
      </c>
      <c r="K30" s="22">
        <v>98130.946879643772</v>
      </c>
      <c r="L30" s="22">
        <v>16.820466539506921</v>
      </c>
      <c r="M30" s="22">
        <v>150.42388285910585</v>
      </c>
      <c r="N30" s="22">
        <v>0.59487254741183748</v>
      </c>
      <c r="O30" s="22">
        <v>9.6445378187187833E-2</v>
      </c>
      <c r="P30" s="22">
        <v>0.2380088676542316</v>
      </c>
      <c r="Q30" s="22">
        <v>10.123388956837276</v>
      </c>
      <c r="R30" s="22">
        <v>1.7146092346503166</v>
      </c>
    </row>
    <row r="31" spans="1:34">
      <c r="B31" s="23" t="s">
        <v>36</v>
      </c>
      <c r="C31" s="212" t="s">
        <v>43</v>
      </c>
      <c r="D31" s="22">
        <v>23474.252493378892</v>
      </c>
      <c r="E31" s="22">
        <v>22205.886408065933</v>
      </c>
      <c r="F31" s="22">
        <v>1558.732670103386</v>
      </c>
      <c r="G31" s="22">
        <v>15108.759749776731</v>
      </c>
      <c r="H31" s="22">
        <v>45951.456900586993</v>
      </c>
      <c r="I31" s="22">
        <v>433.26962229152514</v>
      </c>
      <c r="J31" s="22">
        <v>1537.8893512365303</v>
      </c>
      <c r="K31" s="22">
        <v>95389.051399065094</v>
      </c>
      <c r="L31" s="22">
        <v>15.427542348486282</v>
      </c>
      <c r="M31" s="22">
        <v>137.14093136992383</v>
      </c>
      <c r="N31" s="22">
        <v>0.62332372146683834</v>
      </c>
      <c r="O31" s="22">
        <v>8.4400088503542636E-2</v>
      </c>
      <c r="P31" s="22">
        <v>0.25738349249784176</v>
      </c>
      <c r="Q31" s="22">
        <v>10.493800731235144</v>
      </c>
      <c r="R31" s="22">
        <v>1.7405677735805083</v>
      </c>
    </row>
    <row r="32" spans="1:34">
      <c r="A32" s="27"/>
      <c r="B32" s="196" t="s">
        <v>6</v>
      </c>
      <c r="C32" s="215"/>
      <c r="D32" s="46">
        <f>AVERAGE(D27:D31)</f>
        <v>24511.193048361067</v>
      </c>
      <c r="E32" s="46">
        <f t="shared" ref="E32:R32" si="5">AVERAGE(E27:E31)</f>
        <v>21568.539302343066</v>
      </c>
      <c r="F32" s="46">
        <f t="shared" si="5"/>
        <v>1533.7438859254551</v>
      </c>
      <c r="G32" s="46">
        <f t="shared" si="5"/>
        <v>14857.193642275466</v>
      </c>
      <c r="H32" s="46">
        <f t="shared" si="5"/>
        <v>46678.694315226909</v>
      </c>
      <c r="I32" s="46">
        <f t="shared" si="5"/>
        <v>450.34135540638727</v>
      </c>
      <c r="J32" s="46">
        <f t="shared" si="5"/>
        <v>1569.0792734802044</v>
      </c>
      <c r="K32" s="46">
        <f t="shared" si="5"/>
        <v>96868.60930751366</v>
      </c>
      <c r="L32" s="46">
        <f t="shared" si="5"/>
        <v>16.256152288543309</v>
      </c>
      <c r="M32" s="46">
        <f t="shared" si="5"/>
        <v>139.91376792792329</v>
      </c>
      <c r="N32" s="46">
        <f t="shared" si="5"/>
        <v>0.91659889104611236</v>
      </c>
      <c r="O32" s="46">
        <f t="shared" si="5"/>
        <v>9.9960997968052828E-2</v>
      </c>
      <c r="P32" s="46">
        <f t="shared" si="5"/>
        <v>0.26052467185094252</v>
      </c>
      <c r="Q32" s="46">
        <f t="shared" si="5"/>
        <v>10.062903390252808</v>
      </c>
      <c r="R32" s="46">
        <f t="shared" si="5"/>
        <v>1.6877221824665725</v>
      </c>
    </row>
    <row r="33" spans="1:22">
      <c r="A33" s="27"/>
      <c r="B33" s="201" t="s">
        <v>8</v>
      </c>
      <c r="C33" s="215"/>
      <c r="D33" s="199">
        <v>25932.971846567569</v>
      </c>
      <c r="E33" s="199">
        <v>24215.249876345944</v>
      </c>
      <c r="F33" s="199">
        <v>1585.5729650516284</v>
      </c>
      <c r="G33" s="199">
        <v>16287.773742131027</v>
      </c>
      <c r="H33" s="199">
        <v>49465.78933017033</v>
      </c>
      <c r="I33" s="199">
        <v>457.36516824902168</v>
      </c>
      <c r="J33" s="199">
        <v>1647.1690272901001</v>
      </c>
      <c r="K33" s="199">
        <v>108473.79830407871</v>
      </c>
      <c r="L33" s="199">
        <v>17.526418241617534</v>
      </c>
      <c r="M33" s="199">
        <v>138.51821975528443</v>
      </c>
      <c r="N33" s="199">
        <v>1.0886950870434995</v>
      </c>
      <c r="O33" s="199">
        <v>0.11413633568809041</v>
      </c>
      <c r="P33" s="199">
        <v>0.32358425744531732</v>
      </c>
      <c r="Q33" s="199">
        <v>12.36532071587223</v>
      </c>
      <c r="R33" s="199">
        <v>1.7744891473085485</v>
      </c>
    </row>
    <row r="34" spans="1:22">
      <c r="A34" s="27"/>
      <c r="B34" s="198" t="s">
        <v>9</v>
      </c>
      <c r="C34" s="215"/>
      <c r="D34" s="28">
        <f>(D32/D33)*100</f>
        <v>94.517486053590559</v>
      </c>
      <c r="E34" s="28">
        <f t="shared" ref="E34:R34" si="6">(E32/E33)*100</f>
        <v>89.0700670547767</v>
      </c>
      <c r="F34" s="28">
        <f t="shared" si="6"/>
        <v>96.731208196118189</v>
      </c>
      <c r="G34" s="28">
        <f t="shared" si="6"/>
        <v>91.216846927612167</v>
      </c>
      <c r="H34" s="28">
        <f t="shared" si="6"/>
        <v>94.365610955199074</v>
      </c>
      <c r="I34" s="28">
        <f t="shared" si="6"/>
        <v>98.464287766048216</v>
      </c>
      <c r="J34" s="28">
        <f t="shared" si="6"/>
        <v>95.2591535831409</v>
      </c>
      <c r="K34" s="28">
        <f t="shared" si="6"/>
        <v>89.301389664596371</v>
      </c>
      <c r="L34" s="28">
        <f t="shared" si="6"/>
        <v>92.752278671189629</v>
      </c>
      <c r="M34" s="28">
        <f t="shared" si="6"/>
        <v>101.00748347409049</v>
      </c>
      <c r="N34" s="28">
        <f t="shared" si="6"/>
        <v>84.192433855402257</v>
      </c>
      <c r="O34" s="28">
        <f t="shared" si="6"/>
        <v>87.580346228412594</v>
      </c>
      <c r="P34" s="28">
        <f t="shared" si="6"/>
        <v>80.512158999258091</v>
      </c>
      <c r="Q34" s="28">
        <f t="shared" si="6"/>
        <v>81.380043603203774</v>
      </c>
      <c r="R34" s="28">
        <f t="shared" si="6"/>
        <v>95.110313017491293</v>
      </c>
    </row>
    <row r="35" spans="1:22">
      <c r="A35" s="23"/>
      <c r="B35" s="23"/>
      <c r="C35" s="212"/>
      <c r="D35" s="24"/>
      <c r="E35" s="24"/>
      <c r="F35" s="24"/>
      <c r="G35" s="24"/>
      <c r="H35" s="24"/>
      <c r="I35" s="25"/>
      <c r="J35" s="24"/>
      <c r="K35" s="24"/>
      <c r="L35" s="25"/>
      <c r="M35" s="25"/>
      <c r="N35" s="26"/>
      <c r="O35" s="26"/>
      <c r="P35" s="26"/>
      <c r="Q35" s="25"/>
      <c r="R35" s="26"/>
    </row>
    <row r="36" spans="1:22">
      <c r="B36" s="195" t="s">
        <v>33</v>
      </c>
      <c r="C36" s="211" t="s">
        <v>42</v>
      </c>
      <c r="D36" s="46">
        <v>1075.0415746680064</v>
      </c>
      <c r="E36" s="46">
        <v>3449.49003841577</v>
      </c>
      <c r="F36" s="46">
        <v>2826.5951981290991</v>
      </c>
      <c r="G36" s="46">
        <v>10654.635092542316</v>
      </c>
      <c r="H36" s="46">
        <v>20600.51067860331</v>
      </c>
      <c r="I36" s="46">
        <v>355.62349865127328</v>
      </c>
      <c r="J36" s="46">
        <v>7253.0609214490023</v>
      </c>
      <c r="K36" s="46">
        <v>154094.81442343473</v>
      </c>
      <c r="L36" s="46">
        <v>25.420287332179434</v>
      </c>
      <c r="M36" s="46">
        <v>193.50225419660234</v>
      </c>
      <c r="N36" s="46">
        <v>88.222600965619719</v>
      </c>
      <c r="O36" s="26">
        <v>0.53135703035134818</v>
      </c>
      <c r="P36" s="46">
        <v>0.41288108109882538</v>
      </c>
      <c r="Q36" s="46">
        <v>76.898432324009562</v>
      </c>
      <c r="R36" s="46">
        <v>2.03409970321791</v>
      </c>
    </row>
    <row r="37" spans="1:22" s="200" customFormat="1">
      <c r="B37" s="23" t="s">
        <v>32</v>
      </c>
      <c r="C37" s="211" t="s">
        <v>42</v>
      </c>
      <c r="D37" s="22">
        <v>1103.7842891838591</v>
      </c>
      <c r="E37" s="22">
        <v>3815.0206371675745</v>
      </c>
      <c r="F37" s="22">
        <v>2876.9236342004638</v>
      </c>
      <c r="G37" s="22">
        <v>9877.1527353162055</v>
      </c>
      <c r="H37" s="22">
        <v>20436.357545368115</v>
      </c>
      <c r="I37" s="22">
        <v>356.74913087093171</v>
      </c>
      <c r="J37" s="22">
        <v>7279.7796158959391</v>
      </c>
      <c r="K37" s="22">
        <v>153855.61300718854</v>
      </c>
      <c r="L37" s="22">
        <v>25.899719295065303</v>
      </c>
      <c r="M37" s="22">
        <v>193.19392350278076</v>
      </c>
      <c r="N37" s="22">
        <v>88.615230935531812</v>
      </c>
      <c r="O37" s="21">
        <v>0.57924915781774899</v>
      </c>
      <c r="P37" s="22">
        <v>0.37642334003836336</v>
      </c>
      <c r="Q37" s="22">
        <v>80.060693810324253</v>
      </c>
      <c r="R37" s="22">
        <v>2.0325602088599859</v>
      </c>
      <c r="S37" s="21"/>
      <c r="T37" s="20"/>
      <c r="U37" s="19"/>
      <c r="V37" s="20"/>
    </row>
    <row r="38" spans="1:22">
      <c r="B38" s="195" t="s">
        <v>33</v>
      </c>
      <c r="C38" s="211" t="s">
        <v>42</v>
      </c>
      <c r="D38" s="22">
        <v>1383.7690905151835</v>
      </c>
      <c r="E38" s="22">
        <v>4035.1509240550586</v>
      </c>
      <c r="F38" s="22">
        <v>3013.8139043198944</v>
      </c>
      <c r="G38" s="22">
        <v>11025.062070768614</v>
      </c>
      <c r="H38" s="22">
        <v>19851.28868576467</v>
      </c>
      <c r="I38" s="22">
        <v>347.91579467480307</v>
      </c>
      <c r="J38" s="22">
        <v>7264.8687141842047</v>
      </c>
      <c r="K38" s="22">
        <v>152230.73177466844</v>
      </c>
      <c r="L38" s="22">
        <v>25.840444789921357</v>
      </c>
      <c r="M38" s="22">
        <v>209.28019148557968</v>
      </c>
      <c r="N38" s="22">
        <v>91.679600562005774</v>
      </c>
      <c r="O38" s="21">
        <v>0.53327150254596234</v>
      </c>
      <c r="P38" s="22">
        <v>0.35279629473781893</v>
      </c>
      <c r="Q38" s="22">
        <v>82.542877813321113</v>
      </c>
      <c r="R38" s="22">
        <v>2.164225214544631</v>
      </c>
    </row>
    <row r="39" spans="1:22">
      <c r="B39" s="196" t="s">
        <v>6</v>
      </c>
      <c r="C39" s="213"/>
      <c r="D39" s="22">
        <f>AVERAGE(D36:D38)</f>
        <v>1187.531651455683</v>
      </c>
      <c r="E39" s="22">
        <f t="shared" ref="E39:R39" si="7">AVERAGE(E36:E38)</f>
        <v>3766.553866546134</v>
      </c>
      <c r="F39" s="22">
        <f t="shared" si="7"/>
        <v>2905.7775788831518</v>
      </c>
      <c r="G39" s="22">
        <f t="shared" si="7"/>
        <v>10518.949966209044</v>
      </c>
      <c r="H39" s="22">
        <f t="shared" si="7"/>
        <v>20296.052303245364</v>
      </c>
      <c r="I39" s="22">
        <f t="shared" si="7"/>
        <v>353.42947473233602</v>
      </c>
      <c r="J39" s="22">
        <f t="shared" si="7"/>
        <v>7265.903083843049</v>
      </c>
      <c r="K39" s="22">
        <f t="shared" si="7"/>
        <v>153393.71973509723</v>
      </c>
      <c r="L39" s="22">
        <f t="shared" si="7"/>
        <v>25.720150472388696</v>
      </c>
      <c r="M39" s="22">
        <f t="shared" si="7"/>
        <v>198.65878972832093</v>
      </c>
      <c r="N39" s="22">
        <f t="shared" si="7"/>
        <v>89.505810821052435</v>
      </c>
      <c r="O39" s="21">
        <f t="shared" si="7"/>
        <v>0.54795923023835325</v>
      </c>
      <c r="P39" s="22">
        <f t="shared" si="7"/>
        <v>0.38070023862500252</v>
      </c>
      <c r="Q39" s="22">
        <f t="shared" si="7"/>
        <v>79.834001315884976</v>
      </c>
      <c r="R39" s="22">
        <f t="shared" si="7"/>
        <v>2.0769617088741756</v>
      </c>
    </row>
    <row r="40" spans="1:22">
      <c r="A40" s="13"/>
      <c r="B40" s="197" t="s">
        <v>8</v>
      </c>
      <c r="C40" s="216"/>
      <c r="D40" s="199">
        <v>1250.5062299542999</v>
      </c>
      <c r="E40" s="199">
        <v>4163.7482876767863</v>
      </c>
      <c r="F40" s="199">
        <v>2860.3346565805309</v>
      </c>
      <c r="G40" s="199">
        <v>11118.49208896331</v>
      </c>
      <c r="H40" s="199">
        <v>20393.46262080787</v>
      </c>
      <c r="I40" s="199">
        <v>345.43920789978108</v>
      </c>
      <c r="J40" s="199">
        <v>7278.257770247601</v>
      </c>
      <c r="K40" s="199">
        <v>169184.88538685572</v>
      </c>
      <c r="L40" s="199">
        <v>26.727708057527849</v>
      </c>
      <c r="M40" s="199">
        <v>192.20166656200956</v>
      </c>
      <c r="N40" s="199">
        <v>90.829902454120159</v>
      </c>
      <c r="O40" s="199"/>
      <c r="P40" s="199">
        <v>0.39760302481911208</v>
      </c>
      <c r="Q40" s="199">
        <v>83.10149607783228</v>
      </c>
      <c r="R40" s="199">
        <v>2.1175510939809956</v>
      </c>
      <c r="S40" s="189"/>
    </row>
    <row r="41" spans="1:22">
      <c r="A41" s="30"/>
      <c r="B41" s="198" t="s">
        <v>9</v>
      </c>
      <c r="C41" s="217"/>
      <c r="D41" s="41">
        <f>(D39/D40)*100</f>
        <v>94.964073189709879</v>
      </c>
      <c r="E41" s="41">
        <f t="shared" ref="E41:R41" si="8">(E39/E40)*100</f>
        <v>90.460652429297753</v>
      </c>
      <c r="F41" s="41">
        <f t="shared" si="8"/>
        <v>101.58872746579056</v>
      </c>
      <c r="G41" s="41">
        <f t="shared" si="8"/>
        <v>94.607702933481448</v>
      </c>
      <c r="H41" s="41">
        <f t="shared" si="8"/>
        <v>99.522345374232245</v>
      </c>
      <c r="I41" s="41">
        <f t="shared" si="8"/>
        <v>102.3130746741618</v>
      </c>
      <c r="J41" s="41">
        <f t="shared" si="8"/>
        <v>99.830252145574505</v>
      </c>
      <c r="K41" s="41">
        <f t="shared" si="8"/>
        <v>90.666326004447356</v>
      </c>
      <c r="L41" s="41">
        <f t="shared" si="8"/>
        <v>96.230288122832988</v>
      </c>
      <c r="M41" s="41">
        <f t="shared" si="8"/>
        <v>103.35955628367464</v>
      </c>
      <c r="N41" s="41">
        <f t="shared" si="8"/>
        <v>98.542229378990527</v>
      </c>
      <c r="O41" s="41"/>
      <c r="P41" s="41">
        <f t="shared" si="8"/>
        <v>95.748828570456823</v>
      </c>
      <c r="Q41" s="41">
        <f t="shared" si="8"/>
        <v>96.068067464288504</v>
      </c>
      <c r="R41" s="41">
        <f t="shared" si="8"/>
        <v>98.083192173157343</v>
      </c>
    </row>
    <row r="42" spans="1:22">
      <c r="A42" s="23"/>
      <c r="B42" s="23"/>
      <c r="C42" s="212"/>
      <c r="D42" s="24"/>
      <c r="E42" s="24"/>
      <c r="F42" s="24"/>
      <c r="G42" s="24"/>
      <c r="H42" s="24"/>
      <c r="I42" s="25"/>
      <c r="J42" s="24"/>
      <c r="K42" s="24"/>
      <c r="L42" s="25"/>
      <c r="M42" s="25"/>
      <c r="N42" s="26"/>
      <c r="O42" s="26"/>
      <c r="P42" s="26"/>
      <c r="Q42" s="25"/>
      <c r="R42" s="26"/>
    </row>
    <row r="43" spans="1:22">
      <c r="A43" s="23"/>
      <c r="B43" s="23"/>
      <c r="C43" s="212"/>
      <c r="D43" s="24"/>
      <c r="E43" s="24"/>
      <c r="F43" s="24"/>
      <c r="G43" s="24"/>
      <c r="H43" s="24"/>
      <c r="I43" s="25"/>
      <c r="J43" s="24"/>
      <c r="K43" s="24"/>
      <c r="L43" s="25"/>
      <c r="M43" s="25"/>
      <c r="N43" s="26"/>
      <c r="O43" s="26"/>
      <c r="P43" s="26"/>
      <c r="Q43" s="25"/>
      <c r="R43" s="26"/>
    </row>
    <row r="44" spans="1:22">
      <c r="B44" s="195" t="s">
        <v>31</v>
      </c>
      <c r="C44" s="212" t="s">
        <v>44</v>
      </c>
      <c r="D44" s="47">
        <v>11075.180976433321</v>
      </c>
      <c r="E44" s="47">
        <v>8340.3280400937347</v>
      </c>
      <c r="F44" s="47">
        <v>768.64078347162535</v>
      </c>
      <c r="G44" s="47">
        <v>26374.969206239057</v>
      </c>
      <c r="H44" s="47">
        <v>22609.618311387327</v>
      </c>
      <c r="I44" s="47">
        <v>79.189782449297468</v>
      </c>
      <c r="J44" s="47">
        <v>604.85825594294613</v>
      </c>
      <c r="K44" s="46">
        <v>27165.755728122389</v>
      </c>
      <c r="L44" s="46">
        <v>125.59983029646246</v>
      </c>
      <c r="M44" s="46">
        <v>410.59876777384466</v>
      </c>
      <c r="N44" s="46">
        <v>98.174614574159051</v>
      </c>
      <c r="O44" s="46">
        <v>1.7181805576748601</v>
      </c>
      <c r="P44" s="46">
        <v>52.747769629902855</v>
      </c>
      <c r="Q44" s="46">
        <v>1390.9331569580686</v>
      </c>
      <c r="R44" s="46">
        <v>2.3009926070474229</v>
      </c>
    </row>
    <row r="45" spans="1:22">
      <c r="B45" s="195" t="s">
        <v>31</v>
      </c>
      <c r="C45" s="212" t="s">
        <v>44</v>
      </c>
      <c r="D45" s="47">
        <v>11331.717127067041</v>
      </c>
      <c r="E45" s="47">
        <v>8525.6636246022535</v>
      </c>
      <c r="F45" s="47">
        <v>791.34974584738541</v>
      </c>
      <c r="G45" s="47">
        <v>26889.401340998014</v>
      </c>
      <c r="H45" s="47">
        <v>22913.381297065207</v>
      </c>
      <c r="I45" s="47">
        <v>80.042100645838275</v>
      </c>
      <c r="J45" s="47">
        <v>609.58135090725011</v>
      </c>
      <c r="K45" s="46">
        <v>27315.974988686434</v>
      </c>
      <c r="L45" s="46">
        <v>124.71272855418445</v>
      </c>
      <c r="M45" s="46">
        <v>409.47362537096467</v>
      </c>
      <c r="N45" s="46">
        <v>99.120826618355451</v>
      </c>
      <c r="O45" s="46">
        <v>1.7474106242190321</v>
      </c>
      <c r="P45" s="46">
        <v>54.045380363186851</v>
      </c>
      <c r="Q45" s="46">
        <v>1395.8593641015166</v>
      </c>
      <c r="R45" s="46">
        <v>2.570135921990691</v>
      </c>
    </row>
    <row r="46" spans="1:22" s="200" customFormat="1">
      <c r="B46" s="23" t="s">
        <v>31</v>
      </c>
      <c r="C46" s="212" t="s">
        <v>44</v>
      </c>
      <c r="D46" s="47">
        <v>12487.739459380487</v>
      </c>
      <c r="E46" s="47">
        <v>9927.8221223576802</v>
      </c>
      <c r="F46" s="47">
        <v>753.24843614687973</v>
      </c>
      <c r="G46" s="47">
        <v>25412.89462944417</v>
      </c>
      <c r="H46" s="47">
        <v>23273.092329184339</v>
      </c>
      <c r="I46" s="47">
        <v>83.283701675329809</v>
      </c>
      <c r="J46" s="47">
        <v>648.3182824188907</v>
      </c>
      <c r="K46" s="22">
        <v>28262.616258987138</v>
      </c>
      <c r="L46" s="22">
        <v>128.74465560225201</v>
      </c>
      <c r="M46" s="22">
        <v>410.49355228991897</v>
      </c>
      <c r="N46" s="22">
        <v>100.90203285609884</v>
      </c>
      <c r="O46" s="22">
        <v>1.84145270354266</v>
      </c>
      <c r="P46" s="22">
        <v>54.890931676128623</v>
      </c>
      <c r="Q46" s="22">
        <v>1409.3665537887241</v>
      </c>
      <c r="R46" s="22">
        <v>2.3794267317303857</v>
      </c>
      <c r="S46" s="21"/>
      <c r="T46" s="20"/>
      <c r="U46" s="19"/>
      <c r="V46" s="20"/>
    </row>
    <row r="47" spans="1:22">
      <c r="B47" s="195" t="s">
        <v>31</v>
      </c>
      <c r="C47" s="212" t="s">
        <v>44</v>
      </c>
      <c r="D47" s="47">
        <v>13223.689093463881</v>
      </c>
      <c r="E47" s="47">
        <v>11000.498546034341</v>
      </c>
      <c r="F47" s="47">
        <v>900.44086413411605</v>
      </c>
      <c r="G47" s="47">
        <v>28510.835034360956</v>
      </c>
      <c r="H47" s="47">
        <v>23658.399557727163</v>
      </c>
      <c r="I47" s="47">
        <v>83.435365324951306</v>
      </c>
      <c r="J47" s="47">
        <v>694.37041039892074</v>
      </c>
      <c r="K47" s="22">
        <v>29352.381557525332</v>
      </c>
      <c r="L47" s="22">
        <v>131.65305196174288</v>
      </c>
      <c r="M47" s="22">
        <v>439.08435878763737</v>
      </c>
      <c r="N47" s="22">
        <v>110.87137460289054</v>
      </c>
      <c r="O47" s="22">
        <v>1.9318429790881453</v>
      </c>
      <c r="P47" s="22">
        <v>56.218356111939805</v>
      </c>
      <c r="Q47" s="22">
        <v>1505.8606914102895</v>
      </c>
      <c r="R47" s="22">
        <v>2.7080809377062076</v>
      </c>
    </row>
    <row r="48" spans="1:22">
      <c r="A48" s="27"/>
      <c r="B48" s="196" t="s">
        <v>6</v>
      </c>
      <c r="C48" s="215"/>
      <c r="D48" s="47">
        <f>AVERAGE(D44:D47)</f>
        <v>12029.581664086181</v>
      </c>
      <c r="E48" s="47">
        <f t="shared" ref="E48:R48" si="9">AVERAGE(E44:E47)</f>
        <v>9448.5780832720029</v>
      </c>
      <c r="F48" s="47">
        <f t="shared" si="9"/>
        <v>803.41995740000164</v>
      </c>
      <c r="G48" s="47">
        <f t="shared" si="9"/>
        <v>26797.025052760553</v>
      </c>
      <c r="H48" s="47">
        <f t="shared" si="9"/>
        <v>23113.622873841006</v>
      </c>
      <c r="I48" s="47">
        <f t="shared" si="9"/>
        <v>81.487737523854207</v>
      </c>
      <c r="J48" s="47">
        <f t="shared" si="9"/>
        <v>639.28207491700186</v>
      </c>
      <c r="K48" s="46">
        <f t="shared" si="9"/>
        <v>28024.182133330323</v>
      </c>
      <c r="L48" s="46">
        <f t="shared" si="9"/>
        <v>127.67756660366044</v>
      </c>
      <c r="M48" s="46">
        <f t="shared" si="9"/>
        <v>417.41257605559144</v>
      </c>
      <c r="N48" s="46">
        <f t="shared" si="9"/>
        <v>102.26721216287598</v>
      </c>
      <c r="O48" s="46">
        <f t="shared" si="9"/>
        <v>1.8097217161311745</v>
      </c>
      <c r="P48" s="46">
        <f t="shared" si="9"/>
        <v>54.475609445289535</v>
      </c>
      <c r="Q48" s="46">
        <f t="shared" si="9"/>
        <v>1425.5049415646495</v>
      </c>
      <c r="R48" s="46">
        <f t="shared" si="9"/>
        <v>2.4896590496186768</v>
      </c>
    </row>
    <row r="49" spans="1:19">
      <c r="A49" s="13"/>
      <c r="B49" s="197" t="s">
        <v>8</v>
      </c>
      <c r="C49" s="216"/>
      <c r="D49" s="199">
        <v>13536.819686823101</v>
      </c>
      <c r="E49" s="199">
        <v>11166.105924146068</v>
      </c>
      <c r="F49" s="199">
        <v>867.03651498366276</v>
      </c>
      <c r="G49" s="199">
        <v>28275.263915983123</v>
      </c>
      <c r="H49" s="199">
        <v>24587.152458141289</v>
      </c>
      <c r="I49" s="199">
        <v>83.545908452656661</v>
      </c>
      <c r="J49" s="199">
        <v>685.73244722546167</v>
      </c>
      <c r="K49" s="199">
        <v>32340.404773457198</v>
      </c>
      <c r="L49" s="199">
        <v>137.29951665302875</v>
      </c>
      <c r="M49" s="199">
        <v>419.78847605396368</v>
      </c>
      <c r="N49" s="199">
        <v>108.84383723962267</v>
      </c>
      <c r="O49" s="199">
        <v>1.9223935314432194</v>
      </c>
      <c r="P49" s="199">
        <v>55.282128912110309</v>
      </c>
      <c r="Q49" s="199">
        <v>1483.684543780191</v>
      </c>
      <c r="R49" s="199">
        <v>2.5802280222657878</v>
      </c>
    </row>
    <row r="50" spans="1:19">
      <c r="A50" s="15"/>
      <c r="B50" s="198" t="s">
        <v>9</v>
      </c>
      <c r="C50" s="218"/>
      <c r="D50" s="43">
        <f>(D48/D49)*100</f>
        <v>88.865641578988587</v>
      </c>
      <c r="E50" s="43">
        <f t="shared" ref="E50:R50" si="10">(E48/E49)*100</f>
        <v>84.618381264322338</v>
      </c>
      <c r="F50" s="43">
        <f t="shared" si="10"/>
        <v>92.662759124411281</v>
      </c>
      <c r="G50" s="43">
        <f t="shared" si="10"/>
        <v>94.771971474377764</v>
      </c>
      <c r="H50" s="43">
        <f t="shared" si="10"/>
        <v>94.006912403504586</v>
      </c>
      <c r="I50" s="43">
        <f t="shared" si="10"/>
        <v>97.536479084467956</v>
      </c>
      <c r="J50" s="43">
        <f t="shared" si="10"/>
        <v>93.226166780294207</v>
      </c>
      <c r="K50" s="43">
        <f t="shared" si="10"/>
        <v>86.653776690917198</v>
      </c>
      <c r="L50" s="43">
        <f t="shared" si="10"/>
        <v>92.992000056574085</v>
      </c>
      <c r="M50" s="43">
        <f t="shared" si="10"/>
        <v>99.434024482828633</v>
      </c>
      <c r="N50" s="43">
        <f t="shared" si="10"/>
        <v>93.957742354977739</v>
      </c>
      <c r="O50" s="43">
        <f t="shared" si="10"/>
        <v>94.138982811315557</v>
      </c>
      <c r="P50" s="43">
        <f t="shared" si="10"/>
        <v>98.54108464581202</v>
      </c>
      <c r="Q50" s="43">
        <f t="shared" si="10"/>
        <v>96.078708074473212</v>
      </c>
      <c r="R50" s="43">
        <f t="shared" si="10"/>
        <v>96.489884930108644</v>
      </c>
      <c r="S50" s="192"/>
    </row>
    <row r="51" spans="1:19">
      <c r="A51" s="14"/>
      <c r="B51" s="14"/>
      <c r="C51" s="2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9">
      <c r="A52" s="189"/>
      <c r="C52" s="212"/>
      <c r="G52" s="189"/>
      <c r="H52" s="189"/>
      <c r="I52" s="189"/>
      <c r="J52" s="189"/>
      <c r="K52" s="190"/>
      <c r="L52" s="190"/>
      <c r="M52" s="190"/>
      <c r="N52" s="190"/>
      <c r="O52" s="190"/>
      <c r="P52" s="190"/>
      <c r="Q52" s="190"/>
    </row>
    <row r="53" spans="1:19">
      <c r="A53" s="189" t="s">
        <v>14</v>
      </c>
      <c r="C53" s="212"/>
      <c r="H53" s="189"/>
      <c r="I53" s="189"/>
      <c r="J53" s="189"/>
      <c r="M53" s="190"/>
      <c r="N53" s="190"/>
      <c r="O53" s="190"/>
      <c r="P53" s="190"/>
      <c r="Q53" s="190"/>
    </row>
    <row r="54" spans="1:19">
      <c r="A54" s="189"/>
      <c r="B54" s="190"/>
      <c r="C54" s="219"/>
      <c r="I54" s="189"/>
      <c r="J54" s="189"/>
      <c r="O54" s="190"/>
      <c r="P54" s="190"/>
      <c r="Q54" s="190"/>
    </row>
    <row r="55" spans="1:19" s="195" customFormat="1">
      <c r="A55" s="14"/>
      <c r="B55" s="23" t="s">
        <v>38</v>
      </c>
      <c r="C55" s="212" t="s">
        <v>48</v>
      </c>
      <c r="D55" s="19">
        <v>19037.767481397936</v>
      </c>
      <c r="E55" s="19">
        <v>8722.6359214379554</v>
      </c>
      <c r="F55" s="19">
        <v>4913.3560024397648</v>
      </c>
      <c r="G55" s="19">
        <v>27918.849617461095</v>
      </c>
      <c r="H55" s="19">
        <v>13235.663861917143</v>
      </c>
      <c r="I55" s="19">
        <v>0.4518198854702779</v>
      </c>
      <c r="J55" s="19">
        <v>71.228683599062705</v>
      </c>
      <c r="K55" s="19">
        <v>258.78245956509784</v>
      </c>
      <c r="L55" s="19">
        <v>11.01113830556725</v>
      </c>
      <c r="M55" s="19">
        <v>80.832743175473396</v>
      </c>
      <c r="N55" s="19">
        <v>6.7099353730177114E-2</v>
      </c>
      <c r="O55" s="19">
        <v>0.10733869228222921</v>
      </c>
      <c r="P55" s="19">
        <v>2.6109105171755957</v>
      </c>
      <c r="Q55" s="19">
        <v>0.16169201432789626</v>
      </c>
      <c r="R55" s="19">
        <v>0.14677042155766507</v>
      </c>
    </row>
    <row r="56" spans="1:19" s="14" customFormat="1">
      <c r="B56" s="23" t="s">
        <v>38</v>
      </c>
      <c r="C56" s="212" t="s">
        <v>48</v>
      </c>
      <c r="D56" s="19">
        <v>19591.727740317368</v>
      </c>
      <c r="E56" s="19">
        <v>8516.9016207613131</v>
      </c>
      <c r="F56" s="19">
        <v>5018.2726139341203</v>
      </c>
      <c r="G56" s="19">
        <v>27243.441083218215</v>
      </c>
      <c r="H56" s="19">
        <v>12867.192526259931</v>
      </c>
      <c r="I56" s="19">
        <v>0.49223885600285705</v>
      </c>
      <c r="J56" s="19">
        <v>71.854770802433634</v>
      </c>
      <c r="K56" s="19">
        <v>259.52121335812262</v>
      </c>
      <c r="L56" s="19">
        <v>11.185222864946059</v>
      </c>
      <c r="M56" s="19">
        <v>81.695133307407644</v>
      </c>
      <c r="N56" s="19">
        <v>6.2752110841971145E-2</v>
      </c>
      <c r="O56" s="19">
        <v>0.10760172926781442</v>
      </c>
      <c r="P56" s="19">
        <v>2.6561961075423208</v>
      </c>
      <c r="Q56" s="19">
        <v>0.16532021908257216</v>
      </c>
      <c r="R56" s="19">
        <v>0.14741136510244454</v>
      </c>
    </row>
    <row r="57" spans="1:19">
      <c r="A57" s="11"/>
      <c r="B57" s="23" t="s">
        <v>38</v>
      </c>
      <c r="C57" s="212" t="s">
        <v>48</v>
      </c>
      <c r="D57" s="19">
        <v>17217.860764914163</v>
      </c>
      <c r="E57" s="19">
        <v>8535.0199612406122</v>
      </c>
      <c r="F57" s="19">
        <v>5149.0580371448305</v>
      </c>
      <c r="G57" s="19">
        <v>28445.53338939515</v>
      </c>
      <c r="H57" s="19">
        <v>14713.740021184483</v>
      </c>
      <c r="I57" s="19">
        <v>0.52803730581583919</v>
      </c>
      <c r="J57" s="19">
        <v>71.491472504257203</v>
      </c>
      <c r="K57" s="19">
        <v>265.16964429504668</v>
      </c>
      <c r="L57" s="19">
        <v>11.702337529638438</v>
      </c>
      <c r="M57" s="19">
        <v>78.180979219084634</v>
      </c>
      <c r="N57" s="19">
        <v>5.9841556721765332E-2</v>
      </c>
      <c r="O57" s="19">
        <v>0.10742932688424421</v>
      </c>
      <c r="P57" s="19">
        <v>2.6955997648800079</v>
      </c>
      <c r="Q57" s="19">
        <v>0.15494285064319752</v>
      </c>
      <c r="R57" s="19">
        <v>0.1379436777382396</v>
      </c>
    </row>
    <row r="58" spans="1:19">
      <c r="A58" s="11"/>
      <c r="B58" s="23" t="s">
        <v>38</v>
      </c>
      <c r="C58" s="212" t="s">
        <v>48</v>
      </c>
      <c r="D58" s="19">
        <v>17469.68862390281</v>
      </c>
      <c r="E58" s="19">
        <v>8404.1888467051031</v>
      </c>
      <c r="F58" s="19">
        <v>4935.4554576322353</v>
      </c>
      <c r="G58" s="19">
        <v>27347.516750082788</v>
      </c>
      <c r="H58" s="19">
        <v>6918.1860824358719</v>
      </c>
      <c r="I58" s="19">
        <v>0.22848298972063597</v>
      </c>
      <c r="J58" s="19">
        <v>53.352418982966142</v>
      </c>
      <c r="K58" s="19">
        <v>84.804926645922336</v>
      </c>
      <c r="L58" s="19">
        <v>-0.1964178013013651</v>
      </c>
      <c r="M58" s="19">
        <v>77.354673586922146</v>
      </c>
      <c r="N58" s="19">
        <v>4.9922842890695443E-2</v>
      </c>
      <c r="O58" s="19">
        <v>0.11241117624980093</v>
      </c>
      <c r="P58" s="19">
        <v>2.8259609851851142</v>
      </c>
      <c r="Q58" s="19">
        <v>-3.4711700264355577E-2</v>
      </c>
      <c r="R58" s="19">
        <v>0.10948448820997657</v>
      </c>
    </row>
    <row r="59" spans="1:19">
      <c r="A59" s="23"/>
      <c r="B59" s="23" t="s">
        <v>38</v>
      </c>
      <c r="C59" s="212" t="s">
        <v>48</v>
      </c>
      <c r="D59" s="19">
        <v>38.228472801596105</v>
      </c>
      <c r="E59" s="19">
        <v>2838.3025668084388</v>
      </c>
      <c r="F59" s="19">
        <v>928.57398917944931</v>
      </c>
      <c r="G59" s="19">
        <v>6357.4243726404802</v>
      </c>
      <c r="H59" s="19">
        <v>11493.255031593624</v>
      </c>
      <c r="I59" s="19">
        <v>0.54293412189129231</v>
      </c>
      <c r="J59" s="19">
        <v>67.650389266610929</v>
      </c>
      <c r="K59" s="19">
        <v>65.775645161555616</v>
      </c>
      <c r="L59" s="19">
        <v>11.282872526519231</v>
      </c>
      <c r="M59" s="19">
        <v>78.574376650375186</v>
      </c>
      <c r="N59" s="19">
        <v>6.5302720246693757E-2</v>
      </c>
      <c r="O59" s="19">
        <v>9.9726879537070823E-2</v>
      </c>
      <c r="P59" s="19">
        <v>2.674382381773774</v>
      </c>
      <c r="Q59" s="19">
        <v>0.16788987060949226</v>
      </c>
      <c r="R59" s="19">
        <v>0.1458146106790589</v>
      </c>
    </row>
    <row r="60" spans="1:19">
      <c r="A60" s="14"/>
      <c r="B60" s="23" t="s">
        <v>38</v>
      </c>
      <c r="C60" s="212" t="s">
        <v>48</v>
      </c>
      <c r="D60" s="29">
        <v>6.553208961031455</v>
      </c>
      <c r="E60" s="29">
        <v>1.806311002527534</v>
      </c>
      <c r="F60" s="29">
        <v>2.8272378141977197</v>
      </c>
      <c r="G60" s="29">
        <v>-5.8079503612514391E-2</v>
      </c>
      <c r="H60" s="29">
        <v>-21.984955299291062</v>
      </c>
      <c r="I60" s="29">
        <v>5.1190834869350877E-3</v>
      </c>
      <c r="J60" s="29">
        <v>0.2214429203729309</v>
      </c>
      <c r="K60" s="29">
        <v>2.214516368411346</v>
      </c>
      <c r="L60" s="29">
        <v>3.6038226303606778E-2</v>
      </c>
      <c r="M60" s="29">
        <v>9.3625332297458702E-2</v>
      </c>
      <c r="N60" s="29">
        <v>1.9128091060532509E-3</v>
      </c>
      <c r="O60" s="29">
        <v>2.928093757456068E-3</v>
      </c>
      <c r="P60" s="29">
        <v>-9.0621101703040451E-5</v>
      </c>
      <c r="Q60" s="29">
        <v>-2.9314735353687164E-3</v>
      </c>
      <c r="R60" s="29">
        <v>-1.4995996920615762E-4</v>
      </c>
    </row>
    <row r="61" spans="1:19">
      <c r="A61" s="14"/>
      <c r="B61" s="23" t="s">
        <v>38</v>
      </c>
      <c r="C61" s="212" t="s">
        <v>48</v>
      </c>
      <c r="D61" s="29">
        <v>17154.783849625994</v>
      </c>
      <c r="E61" s="29">
        <v>8721.4159133737285</v>
      </c>
      <c r="F61" s="29">
        <v>5075.7019646699164</v>
      </c>
      <c r="G61" s="29">
        <v>28214.906698041868</v>
      </c>
      <c r="H61" s="29">
        <v>14714.412757571532</v>
      </c>
      <c r="I61" s="29">
        <v>0.49542931281330155</v>
      </c>
      <c r="J61" s="29">
        <v>69.046242122077359</v>
      </c>
      <c r="K61" s="29">
        <v>256.77351113288751</v>
      </c>
      <c r="L61" s="29">
        <v>11.021485103011852</v>
      </c>
      <c r="M61" s="29">
        <v>79.271791479570922</v>
      </c>
      <c r="N61" s="29">
        <v>5.8483861975475976E-2</v>
      </c>
      <c r="O61" s="29">
        <v>0.10991535779467754</v>
      </c>
      <c r="P61" s="29">
        <v>2.7103252579847505</v>
      </c>
      <c r="Q61" s="29">
        <v>0.16216756183613634</v>
      </c>
      <c r="R61" s="29">
        <v>0.13575590845786456</v>
      </c>
    </row>
    <row r="62" spans="1:19">
      <c r="A62" s="14"/>
      <c r="B62" s="23" t="s">
        <v>38</v>
      </c>
      <c r="C62" s="212" t="s">
        <v>48</v>
      </c>
      <c r="D62" s="29">
        <v>16849.201904028163</v>
      </c>
      <c r="E62" s="29">
        <v>8542.3506364611694</v>
      </c>
      <c r="F62" s="29">
        <v>4957.5236828978195</v>
      </c>
      <c r="G62" s="29">
        <v>28552.929500962255</v>
      </c>
      <c r="H62" s="29">
        <v>14798.452429104855</v>
      </c>
      <c r="I62" s="29">
        <v>0.51159893175929727</v>
      </c>
      <c r="J62" s="29">
        <v>69.168403475922389</v>
      </c>
      <c r="K62" s="29">
        <v>260.25257295936046</v>
      </c>
      <c r="L62" s="29">
        <v>11.07902036210861</v>
      </c>
      <c r="M62" s="29">
        <v>79.022879817107167</v>
      </c>
      <c r="N62" s="29">
        <v>6.280627142180728E-2</v>
      </c>
      <c r="O62" s="29">
        <v>0.11058675514734939</v>
      </c>
      <c r="P62" s="29">
        <v>2.7231248932937433</v>
      </c>
      <c r="Q62" s="29">
        <v>0.16205083911530538</v>
      </c>
      <c r="R62" s="29">
        <v>0.13631921712444262</v>
      </c>
    </row>
    <row r="63" spans="1:19">
      <c r="A63" s="14"/>
      <c r="B63" s="23" t="s">
        <v>38</v>
      </c>
      <c r="C63" s="212" t="s">
        <v>48</v>
      </c>
      <c r="D63" s="29">
        <v>17552.598877429475</v>
      </c>
      <c r="E63" s="29">
        <v>8689.8819854548256</v>
      </c>
      <c r="F63" s="29">
        <v>5224.461815217197</v>
      </c>
      <c r="G63" s="29">
        <v>28548.840534693267</v>
      </c>
      <c r="H63" s="29">
        <v>15186.941086011719</v>
      </c>
      <c r="I63" s="29">
        <v>0.51209626871321101</v>
      </c>
      <c r="J63" s="29">
        <v>69.702738269832764</v>
      </c>
      <c r="K63" s="29">
        <v>256.32914769150773</v>
      </c>
      <c r="L63" s="29">
        <v>11.199329578209623</v>
      </c>
      <c r="M63" s="29">
        <v>79.478521122911346</v>
      </c>
      <c r="N63" s="29">
        <v>6.9809074345311972E-2</v>
      </c>
      <c r="O63" s="29">
        <v>0.10815770637032163</v>
      </c>
      <c r="P63" s="29">
        <v>2.7460780926406776</v>
      </c>
      <c r="Q63" s="29">
        <v>0.1640081188097543</v>
      </c>
      <c r="R63" s="29">
        <v>0.14503400489357762</v>
      </c>
    </row>
    <row r="64" spans="1:19" s="31" customFormat="1">
      <c r="B64" s="196" t="s">
        <v>6</v>
      </c>
      <c r="C64" s="215"/>
      <c r="D64" s="19">
        <f>AVERAGE(D55:D63)</f>
        <v>13879.82343593095</v>
      </c>
      <c r="E64" s="19">
        <f t="shared" ref="E64:R64" si="11">AVERAGE(E55:E63)</f>
        <v>6996.9448625828518</v>
      </c>
      <c r="F64" s="19">
        <f t="shared" si="11"/>
        <v>4022.8034223255036</v>
      </c>
      <c r="G64" s="19">
        <f t="shared" si="11"/>
        <v>22514.375985221279</v>
      </c>
      <c r="H64" s="19">
        <f t="shared" si="11"/>
        <v>11545.09542675332</v>
      </c>
      <c r="I64" s="19">
        <f t="shared" si="11"/>
        <v>0.41863963951929412</v>
      </c>
      <c r="J64" s="19">
        <f t="shared" si="11"/>
        <v>60.41295132705956</v>
      </c>
      <c r="K64" s="19">
        <f t="shared" si="11"/>
        <v>189.95818190865691</v>
      </c>
      <c r="L64" s="19">
        <f t="shared" si="11"/>
        <v>8.7023362994448128</v>
      </c>
      <c r="M64" s="19">
        <f t="shared" si="11"/>
        <v>70.50052485457222</v>
      </c>
      <c r="N64" s="19">
        <f t="shared" si="11"/>
        <v>5.5325622364439025E-2</v>
      </c>
      <c r="O64" s="19">
        <f t="shared" si="11"/>
        <v>9.6232857476773806E-2</v>
      </c>
      <c r="P64" s="19">
        <f t="shared" si="11"/>
        <v>2.4047208199304757</v>
      </c>
      <c r="Q64" s="19">
        <f t="shared" si="11"/>
        <v>0.12226981118051444</v>
      </c>
      <c r="R64" s="19">
        <f t="shared" si="11"/>
        <v>0.12270930375489592</v>
      </c>
    </row>
    <row r="65" spans="1:18" s="35" customFormat="1">
      <c r="B65" s="197" t="s">
        <v>8</v>
      </c>
      <c r="C65" s="220"/>
      <c r="D65" s="33">
        <v>18210</v>
      </c>
      <c r="E65" s="33"/>
      <c r="F65" s="33">
        <v>5187</v>
      </c>
      <c r="G65" s="33">
        <v>29000</v>
      </c>
      <c r="H65" s="33">
        <v>15260</v>
      </c>
      <c r="I65" s="33">
        <v>0.56799999999999995</v>
      </c>
      <c r="J65" s="33">
        <v>76</v>
      </c>
      <c r="K65" s="33"/>
      <c r="L65" s="33">
        <v>12.22</v>
      </c>
      <c r="M65" s="33">
        <v>82.3</v>
      </c>
      <c r="N65" s="33">
        <v>6.8000000000000005E-2</v>
      </c>
      <c r="O65" s="33">
        <v>0.1152</v>
      </c>
      <c r="P65" s="33">
        <v>2.8759999999999999</v>
      </c>
      <c r="Q65" s="34"/>
      <c r="R65" s="33">
        <v>0.155</v>
      </c>
    </row>
    <row r="66" spans="1:18" s="36" customFormat="1">
      <c r="B66" s="198" t="s">
        <v>9</v>
      </c>
      <c r="C66" s="217"/>
      <c r="D66" s="44">
        <f>(D64/D65)*100</f>
        <v>76.220886523508796</v>
      </c>
      <c r="E66" s="44"/>
      <c r="F66" s="44">
        <f t="shared" ref="F66:R66" si="12">(F64/F65)*100</f>
        <v>77.555493008010473</v>
      </c>
      <c r="G66" s="44">
        <f t="shared" si="12"/>
        <v>77.635779259383725</v>
      </c>
      <c r="H66" s="44">
        <f t="shared" si="12"/>
        <v>75.655933333901189</v>
      </c>
      <c r="I66" s="44">
        <f t="shared" si="12"/>
        <v>73.704161887199675</v>
      </c>
      <c r="J66" s="44">
        <f t="shared" si="12"/>
        <v>79.490725430341527</v>
      </c>
      <c r="K66" s="44"/>
      <c r="L66" s="44">
        <f t="shared" si="12"/>
        <v>71.213881337518927</v>
      </c>
      <c r="M66" s="44">
        <f t="shared" si="12"/>
        <v>85.662849155008786</v>
      </c>
      <c r="N66" s="44">
        <f t="shared" si="12"/>
        <v>81.361209359469143</v>
      </c>
      <c r="O66" s="44">
        <f t="shared" si="12"/>
        <v>83.535466559699486</v>
      </c>
      <c r="P66" s="44">
        <f t="shared" si="12"/>
        <v>83.61338038701237</v>
      </c>
      <c r="Q66" s="44"/>
      <c r="R66" s="44">
        <f t="shared" si="12"/>
        <v>79.167292745094144</v>
      </c>
    </row>
    <row r="67" spans="1:18" s="14" customFormat="1">
      <c r="B67" s="23"/>
      <c r="C67" s="212"/>
      <c r="D67" s="19"/>
      <c r="E67" s="19"/>
      <c r="F67" s="19"/>
      <c r="G67" s="19"/>
      <c r="H67" s="19"/>
      <c r="I67" s="22"/>
      <c r="J67" s="22"/>
      <c r="K67" s="19"/>
      <c r="L67" s="22"/>
      <c r="M67" s="22"/>
      <c r="N67" s="22"/>
      <c r="O67" s="22"/>
      <c r="P67" s="22"/>
      <c r="Q67" s="22"/>
      <c r="R67" s="22"/>
    </row>
    <row r="68" spans="1:18" s="14" customFormat="1">
      <c r="B68" s="23" t="s">
        <v>40</v>
      </c>
      <c r="C68" s="212" t="s">
        <v>47</v>
      </c>
      <c r="D68" s="22">
        <v>127.28562116577069</v>
      </c>
      <c r="E68" s="22">
        <v>11353.790441927398</v>
      </c>
      <c r="F68" s="22">
        <v>2190.5249757677584</v>
      </c>
      <c r="G68" s="22">
        <v>26676.096309452689</v>
      </c>
      <c r="H68" s="22">
        <v>45064.224128332564</v>
      </c>
      <c r="I68" s="22">
        <v>0.60485679962637462</v>
      </c>
      <c r="J68" s="22">
        <v>238.45212034158283</v>
      </c>
      <c r="K68" s="22">
        <v>357.54208041664458</v>
      </c>
      <c r="L68" s="22">
        <v>4.2478591134859753</v>
      </c>
      <c r="M68" s="22">
        <v>30.647044459264123</v>
      </c>
      <c r="N68" s="22">
        <v>9.5382683013810601E-2</v>
      </c>
      <c r="O68" s="22">
        <v>6.0282701619882383E-2</v>
      </c>
      <c r="P68" s="22">
        <v>1.3782579690826435</v>
      </c>
      <c r="Q68" s="22">
        <v>0.57902216357840874</v>
      </c>
      <c r="R68" s="22">
        <v>1.8519453850133299E-2</v>
      </c>
    </row>
    <row r="69" spans="1:18" s="14" customFormat="1">
      <c r="B69" s="23" t="s">
        <v>40</v>
      </c>
      <c r="C69" s="212" t="s">
        <v>47</v>
      </c>
      <c r="D69" s="22">
        <v>121.81424258097729</v>
      </c>
      <c r="E69" s="22">
        <v>10650.528673120009</v>
      </c>
      <c r="F69" s="22">
        <v>2106.7962794273976</v>
      </c>
      <c r="G69" s="22">
        <v>25717.587856720049</v>
      </c>
      <c r="H69" s="22">
        <v>43254.251356032837</v>
      </c>
      <c r="I69" s="22">
        <v>0.59189075689074533</v>
      </c>
      <c r="J69" s="22">
        <v>233.91077997506872</v>
      </c>
      <c r="K69" s="22">
        <v>355.4501380147147</v>
      </c>
      <c r="L69" s="22">
        <v>4.274514809292425</v>
      </c>
      <c r="M69" s="22">
        <v>30.373546046960719</v>
      </c>
      <c r="N69" s="22">
        <v>9.4440236475224967E-2</v>
      </c>
      <c r="O69" s="22">
        <v>5.9862675390380912E-2</v>
      </c>
      <c r="P69" s="22">
        <v>1.4217263800502817</v>
      </c>
      <c r="Q69" s="22">
        <v>0.55765292663478461</v>
      </c>
      <c r="R69" s="22">
        <v>1.8758873471978237E-2</v>
      </c>
    </row>
    <row r="70" spans="1:18" s="195" customFormat="1">
      <c r="A70" s="14"/>
      <c r="B70" s="23" t="s">
        <v>40</v>
      </c>
      <c r="C70" s="212" t="s">
        <v>47</v>
      </c>
      <c r="D70" s="22">
        <v>125.18714414770433</v>
      </c>
      <c r="E70" s="22">
        <v>10937.107461662828</v>
      </c>
      <c r="F70" s="22">
        <v>2119.4719690921684</v>
      </c>
      <c r="G70" s="22">
        <v>26213.641975061466</v>
      </c>
      <c r="H70" s="22">
        <v>44294.459214891816</v>
      </c>
      <c r="I70" s="22">
        <v>0.61478620579664034</v>
      </c>
      <c r="J70" s="22">
        <v>235.88246653749505</v>
      </c>
      <c r="K70" s="22">
        <v>359.58956951676254</v>
      </c>
      <c r="L70" s="22">
        <v>4.2574985276929143</v>
      </c>
      <c r="M70" s="22">
        <v>30.661295123416771</v>
      </c>
      <c r="N70" s="22">
        <v>0.1131318108104702</v>
      </c>
      <c r="O70" s="22">
        <v>5.7425438113477653E-2</v>
      </c>
      <c r="P70" s="22">
        <v>1.4178844768710148</v>
      </c>
      <c r="Q70" s="22">
        <v>0.56082392015252291</v>
      </c>
      <c r="R70" s="22">
        <v>1.964169957345328E-2</v>
      </c>
    </row>
    <row r="71" spans="1:18" s="14" customFormat="1">
      <c r="B71" s="23" t="s">
        <v>40</v>
      </c>
      <c r="C71" s="212" t="s">
        <v>47</v>
      </c>
      <c r="D71" s="22">
        <v>128.15119729420397</v>
      </c>
      <c r="E71" s="22">
        <v>10323.416584937193</v>
      </c>
      <c r="F71" s="22">
        <v>2058.4570938828033</v>
      </c>
      <c r="G71" s="22">
        <v>25174.404199330449</v>
      </c>
      <c r="H71" s="22">
        <v>42341.458966764527</v>
      </c>
      <c r="I71" s="22">
        <v>0.63054526888396867</v>
      </c>
      <c r="J71" s="22">
        <v>231.8747837317172</v>
      </c>
      <c r="K71" s="22">
        <v>351.01701397585833</v>
      </c>
      <c r="L71" s="22">
        <v>4.2495674693392917</v>
      </c>
      <c r="M71" s="22">
        <v>30.383944141362804</v>
      </c>
      <c r="N71" s="22">
        <v>0.10553290330677408</v>
      </c>
      <c r="O71" s="22">
        <v>6.0269319371308805E-2</v>
      </c>
      <c r="P71" s="22">
        <v>1.4023595028543536</v>
      </c>
      <c r="Q71" s="22">
        <v>0.56325681205163303</v>
      </c>
      <c r="R71" s="22">
        <v>1.7832986729570264E-2</v>
      </c>
    </row>
    <row r="72" spans="1:18">
      <c r="A72" s="11"/>
      <c r="B72" s="23" t="s">
        <v>40</v>
      </c>
      <c r="C72" s="212" t="s">
        <v>47</v>
      </c>
      <c r="D72" s="22">
        <v>102.19695497181932</v>
      </c>
      <c r="E72" s="22">
        <v>10372.485944267115</v>
      </c>
      <c r="F72" s="22">
        <v>2115.6578170407756</v>
      </c>
      <c r="G72" s="22">
        <v>26740.108358788537</v>
      </c>
      <c r="H72" s="22">
        <v>49169.794050441087</v>
      </c>
      <c r="I72" s="22">
        <v>0.62939014964440665</v>
      </c>
      <c r="J72" s="22">
        <v>245.0280517478493</v>
      </c>
      <c r="K72" s="22">
        <v>360.54951787812684</v>
      </c>
      <c r="L72" s="22">
        <v>4.4133598255510247</v>
      </c>
      <c r="M72" s="22">
        <v>28.666392608548644</v>
      </c>
      <c r="N72" s="22">
        <v>0.14183145916887593</v>
      </c>
      <c r="O72" s="22">
        <v>5.952241541996886E-2</v>
      </c>
      <c r="P72" s="22">
        <v>1.4178806372337132</v>
      </c>
      <c r="Q72" s="22">
        <v>0.53492345167488242</v>
      </c>
      <c r="R72" s="22">
        <v>1.6099550020895134E-2</v>
      </c>
    </row>
    <row r="73" spans="1:18">
      <c r="A73" s="11"/>
      <c r="B73" s="23" t="s">
        <v>40</v>
      </c>
      <c r="C73" s="212" t="s">
        <v>47</v>
      </c>
      <c r="D73" s="22">
        <v>111.87620414167348</v>
      </c>
      <c r="E73" s="22">
        <v>10496.608809018466</v>
      </c>
      <c r="F73" s="22">
        <v>2119.3072118809569</v>
      </c>
      <c r="G73" s="22">
        <v>26906.327458692529</v>
      </c>
      <c r="H73" s="22">
        <v>49735.462120129305</v>
      </c>
      <c r="I73" s="22">
        <v>0.64482852163248572</v>
      </c>
      <c r="J73" s="22">
        <v>248.95821286884481</v>
      </c>
      <c r="K73" s="22">
        <v>352.82008084593491</v>
      </c>
      <c r="L73" s="22">
        <v>4.4748037651757464</v>
      </c>
      <c r="M73" s="22">
        <v>29.274853045287553</v>
      </c>
      <c r="N73" s="22">
        <v>0.14097051030501828</v>
      </c>
      <c r="O73" s="22">
        <v>5.6980613866915657E-2</v>
      </c>
      <c r="P73" s="22">
        <v>1.4359872622511496</v>
      </c>
      <c r="Q73" s="22">
        <v>0.53866714522070125</v>
      </c>
      <c r="R73" s="22">
        <v>1.6638663720377943E-2</v>
      </c>
    </row>
    <row r="74" spans="1:18">
      <c r="A74" s="11"/>
      <c r="B74" s="23" t="s">
        <v>40</v>
      </c>
      <c r="C74" s="212" t="s">
        <v>47</v>
      </c>
      <c r="D74" s="22">
        <v>-17.050467871386573</v>
      </c>
      <c r="E74" s="22">
        <v>10674.052026504225</v>
      </c>
      <c r="F74" s="22">
        <v>1971.4895995893653</v>
      </c>
      <c r="G74" s="22">
        <v>25739.238893743768</v>
      </c>
      <c r="H74" s="22">
        <v>44058.582270265295</v>
      </c>
      <c r="I74" s="22">
        <v>0.36439786400470348</v>
      </c>
      <c r="J74" s="22">
        <v>238.32675973504124</v>
      </c>
      <c r="K74" s="22">
        <v>184.22325714185186</v>
      </c>
      <c r="L74" s="22">
        <v>-7.5680249342291805</v>
      </c>
      <c r="M74" s="22">
        <v>26.340890731679622</v>
      </c>
      <c r="N74" s="22">
        <v>0.12972354829727922</v>
      </c>
      <c r="O74" s="22">
        <v>4.7478390789302757E-2</v>
      </c>
      <c r="P74" s="22">
        <v>1.5168334078548515</v>
      </c>
      <c r="Q74" s="22">
        <v>0.36338481278105245</v>
      </c>
      <c r="R74" s="22">
        <v>-1.5192903284898234E-2</v>
      </c>
    </row>
    <row r="75" spans="1:18">
      <c r="A75" s="11"/>
      <c r="B75" s="23" t="s">
        <v>40</v>
      </c>
      <c r="C75" s="212" t="s">
        <v>47</v>
      </c>
      <c r="D75" s="22">
        <v>-17.580251359944768</v>
      </c>
      <c r="E75" s="22">
        <v>10231.871721623549</v>
      </c>
      <c r="F75" s="22">
        <v>1962.5347563193641</v>
      </c>
      <c r="G75" s="22">
        <v>24769.779451905917</v>
      </c>
      <c r="H75" s="22">
        <v>42330.610812834566</v>
      </c>
      <c r="I75" s="22">
        <v>0.3412137857414454</v>
      </c>
      <c r="J75" s="22">
        <v>232.06130509035276</v>
      </c>
      <c r="K75" s="22">
        <v>172.25342309225326</v>
      </c>
      <c r="L75" s="22">
        <v>-7.5748217064250101</v>
      </c>
      <c r="M75" s="22">
        <v>26.08628918215738</v>
      </c>
      <c r="N75" s="22">
        <v>0.11570145912774124</v>
      </c>
      <c r="O75" s="22">
        <v>5.2878500503113858E-2</v>
      </c>
      <c r="P75" s="22">
        <v>1.4567078508042017</v>
      </c>
      <c r="Q75" s="22">
        <v>0.34542754007309856</v>
      </c>
      <c r="R75" s="22">
        <v>-1.6102380307721695E-2</v>
      </c>
    </row>
    <row r="76" spans="1:18">
      <c r="A76" s="23"/>
      <c r="B76" s="23" t="s">
        <v>40</v>
      </c>
      <c r="C76" s="212" t="s">
        <v>47</v>
      </c>
      <c r="D76" s="22">
        <v>116.78721630779243</v>
      </c>
      <c r="E76" s="22">
        <v>10472.494155554205</v>
      </c>
      <c r="F76" s="22">
        <v>2294.1386494631161</v>
      </c>
      <c r="G76" s="22">
        <v>25758.979001679072</v>
      </c>
      <c r="H76" s="22">
        <v>47877.797362807956</v>
      </c>
      <c r="I76" s="22">
        <v>0.69093940155097666</v>
      </c>
      <c r="J76" s="22">
        <v>228.48332896153298</v>
      </c>
      <c r="K76" s="22">
        <v>349.167659240739</v>
      </c>
      <c r="L76" s="22">
        <v>4.3607297758777319</v>
      </c>
      <c r="M76" s="22">
        <v>29.425232981691675</v>
      </c>
      <c r="N76" s="22">
        <v>0.1393060089143828</v>
      </c>
      <c r="O76" s="22">
        <v>5.6209401365542991E-2</v>
      </c>
      <c r="P76" s="22">
        <v>1.4590223634652311</v>
      </c>
      <c r="Q76" s="22">
        <v>0.56607963954856821</v>
      </c>
      <c r="R76" s="22">
        <v>2.2427629744597159E-2</v>
      </c>
    </row>
    <row r="77" spans="1:18">
      <c r="A77" s="14"/>
      <c r="B77" s="23" t="s">
        <v>40</v>
      </c>
      <c r="C77" s="212" t="s">
        <v>47</v>
      </c>
      <c r="D77" s="15">
        <v>6.5990792687983166</v>
      </c>
      <c r="E77" s="15">
        <v>1.8189572313286055</v>
      </c>
      <c r="F77" s="15">
        <v>2.8470490244432143</v>
      </c>
      <c r="G77" s="15">
        <v>-5.8485712185870994E-2</v>
      </c>
      <c r="H77" s="15">
        <v>-22.138547973482815</v>
      </c>
      <c r="I77" s="15">
        <v>5.1278670242592304E-3</v>
      </c>
      <c r="J77" s="15">
        <v>0.222824700451869</v>
      </c>
      <c r="K77" s="15">
        <v>2.2300173672459565</v>
      </c>
      <c r="L77" s="15">
        <v>3.6417594686672598E-2</v>
      </c>
      <c r="M77" s="15">
        <v>9.46790792501985E-2</v>
      </c>
      <c r="N77" s="15">
        <v>1.92613628198834E-3</v>
      </c>
      <c r="O77" s="15">
        <v>2.9400565183995801E-3</v>
      </c>
      <c r="P77" s="15">
        <v>-9.0668555755146798E-5</v>
      </c>
      <c r="Q77" s="15">
        <v>-2.9292635172663301E-3</v>
      </c>
      <c r="R77" s="15">
        <v>-1.4970814007106699E-4</v>
      </c>
    </row>
    <row r="78" spans="1:18">
      <c r="A78" s="14"/>
      <c r="B78" s="23" t="s">
        <v>40</v>
      </c>
      <c r="C78" s="212" t="s">
        <v>47</v>
      </c>
      <c r="D78" s="15">
        <v>118.61709514098004</v>
      </c>
      <c r="E78" s="15">
        <v>11581.937866609684</v>
      </c>
      <c r="F78" s="15">
        <v>2287.2051991086032</v>
      </c>
      <c r="G78" s="15">
        <v>28375.826462215744</v>
      </c>
      <c r="H78" s="15">
        <v>53482.689677168841</v>
      </c>
      <c r="I78" s="15">
        <v>0.66746177998386769</v>
      </c>
      <c r="J78" s="15">
        <v>239.70001275101345</v>
      </c>
      <c r="K78" s="15">
        <v>361.49457454538987</v>
      </c>
      <c r="L78" s="15">
        <v>4.5752293001923272</v>
      </c>
      <c r="M78" s="15">
        <v>32.009926937489951</v>
      </c>
      <c r="N78" s="15">
        <v>0.14595501348294285</v>
      </c>
      <c r="O78" s="15">
        <v>5.6637844793846467E-2</v>
      </c>
      <c r="P78" s="15">
        <v>1.5437336915708342</v>
      </c>
      <c r="Q78" s="15">
        <v>0.56392383457000139</v>
      </c>
      <c r="R78" s="15">
        <v>1.7243762028060307E-2</v>
      </c>
    </row>
    <row r="79" spans="1:18">
      <c r="A79" s="23"/>
      <c r="B79" s="23" t="s">
        <v>40</v>
      </c>
      <c r="C79" s="212" t="s">
        <v>47</v>
      </c>
      <c r="D79" s="22">
        <v>17638.403761168061</v>
      </c>
      <c r="E79" s="22">
        <v>8673.3089603319841</v>
      </c>
      <c r="F79" s="22">
        <v>5505.5541212879007</v>
      </c>
      <c r="G79" s="22">
        <v>27790.06917203519</v>
      </c>
      <c r="H79" s="22">
        <v>14363.987162137719</v>
      </c>
      <c r="I79" s="22">
        <v>0.67186857051708582</v>
      </c>
      <c r="J79" s="22">
        <v>225.84517432245786</v>
      </c>
      <c r="K79" s="22">
        <v>253.30963225628588</v>
      </c>
      <c r="L79" s="22">
        <v>4.4419857795405164</v>
      </c>
      <c r="M79" s="22">
        <v>29.080167494606822</v>
      </c>
      <c r="N79" s="22">
        <v>0.14278907355338763</v>
      </c>
      <c r="O79" s="22">
        <v>5.7233510603162771E-2</v>
      </c>
      <c r="P79" s="22">
        <v>1.4762715747217181</v>
      </c>
      <c r="Q79" s="22">
        <v>0.55807911118731024</v>
      </c>
      <c r="R79" s="22">
        <v>2.5893515666156008E-2</v>
      </c>
    </row>
    <row r="80" spans="1:18">
      <c r="A80" s="27"/>
      <c r="B80" s="196" t="s">
        <v>6</v>
      </c>
      <c r="C80" s="215"/>
      <c r="D80" s="22">
        <f>AVERAGE(D68:D79)</f>
        <v>1546.8573164130376</v>
      </c>
      <c r="E80" s="22">
        <f t="shared" ref="E80:R80" si="13">AVERAGE(E68:E79)</f>
        <v>9647.451800232333</v>
      </c>
      <c r="F80" s="22">
        <f t="shared" si="13"/>
        <v>2227.8320601570545</v>
      </c>
      <c r="G80" s="22">
        <f t="shared" si="13"/>
        <v>24155.166721159436</v>
      </c>
      <c r="H80" s="22">
        <f t="shared" si="13"/>
        <v>39662.59821448609</v>
      </c>
      <c r="I80" s="22">
        <f t="shared" si="13"/>
        <v>0.53810891427474661</v>
      </c>
      <c r="J80" s="22">
        <f t="shared" si="13"/>
        <v>216.562151730284</v>
      </c>
      <c r="K80" s="22">
        <f t="shared" si="13"/>
        <v>288.30391369098396</v>
      </c>
      <c r="L80" s="22">
        <f t="shared" si="13"/>
        <v>2.0157599433483697</v>
      </c>
      <c r="M80" s="22">
        <f t="shared" si="13"/>
        <v>26.920355152643015</v>
      </c>
      <c r="N80" s="22">
        <f t="shared" si="13"/>
        <v>0.11389090356149133</v>
      </c>
      <c r="O80" s="22">
        <f t="shared" si="13"/>
        <v>5.2310072362941891E-2</v>
      </c>
      <c r="P80" s="22">
        <f t="shared" si="13"/>
        <v>1.3272145373503532</v>
      </c>
      <c r="Q80" s="22">
        <f t="shared" si="13"/>
        <v>0.47735934116297479</v>
      </c>
      <c r="R80" s="22">
        <f t="shared" si="13"/>
        <v>1.1800928589377551E-2</v>
      </c>
    </row>
    <row r="81" spans="1:20">
      <c r="A81" s="32"/>
      <c r="B81" s="197" t="s">
        <v>8</v>
      </c>
      <c r="C81" s="220"/>
      <c r="D81" s="34">
        <v>136</v>
      </c>
      <c r="E81" s="34">
        <v>12000</v>
      </c>
      <c r="F81" s="34">
        <v>2160</v>
      </c>
      <c r="G81" s="34">
        <v>27000</v>
      </c>
      <c r="H81" s="34">
        <v>50500</v>
      </c>
      <c r="I81" s="34">
        <v>0.83499999999999996</v>
      </c>
      <c r="J81" s="34">
        <v>246</v>
      </c>
      <c r="K81" s="34">
        <v>368</v>
      </c>
      <c r="L81" s="34">
        <v>4.7</v>
      </c>
      <c r="M81" s="34">
        <v>30.9</v>
      </c>
      <c r="N81" s="34">
        <v>0.112</v>
      </c>
      <c r="O81" s="34">
        <v>0.112</v>
      </c>
      <c r="P81" s="34">
        <v>1.52</v>
      </c>
      <c r="Q81" s="34"/>
      <c r="R81" s="34">
        <v>3.5000000000000003E-2</v>
      </c>
    </row>
    <row r="82" spans="1:20">
      <c r="A82" s="32"/>
      <c r="B82" s="198" t="s">
        <v>9</v>
      </c>
      <c r="C82" s="220"/>
      <c r="D82" s="18">
        <f>(D80/D81)*100</f>
        <v>1137.3950855978217</v>
      </c>
      <c r="E82" s="18">
        <f t="shared" ref="E82:R82" si="14">(E80/E81)*100</f>
        <v>80.395431668602782</v>
      </c>
      <c r="F82" s="18">
        <f t="shared" si="14"/>
        <v>103.1403731554192</v>
      </c>
      <c r="G82" s="18">
        <f t="shared" si="14"/>
        <v>89.463580448738654</v>
      </c>
      <c r="H82" s="18">
        <f t="shared" si="14"/>
        <v>78.539798444526909</v>
      </c>
      <c r="I82" s="18">
        <f t="shared" si="14"/>
        <v>64.444181350269062</v>
      </c>
      <c r="J82" s="18">
        <f t="shared" si="14"/>
        <v>88.033395012310564</v>
      </c>
      <c r="K82" s="18">
        <f t="shared" si="14"/>
        <v>78.343454807332606</v>
      </c>
      <c r="L82" s="18">
        <f t="shared" si="14"/>
        <v>42.888509432944034</v>
      </c>
      <c r="M82" s="18">
        <f t="shared" si="14"/>
        <v>87.12089046162788</v>
      </c>
      <c r="N82" s="18">
        <f t="shared" si="14"/>
        <v>101.68830675133154</v>
      </c>
      <c r="O82" s="18">
        <f t="shared" si="14"/>
        <v>46.705421752626684</v>
      </c>
      <c r="P82" s="18">
        <f t="shared" si="14"/>
        <v>87.316745878312702</v>
      </c>
      <c r="Q82" s="18"/>
      <c r="R82" s="18">
        <f t="shared" si="14"/>
        <v>33.716938826792997</v>
      </c>
    </row>
    <row r="83" spans="1:20">
      <c r="A83" s="16"/>
      <c r="B83" s="16"/>
      <c r="C83" s="22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20">
      <c r="A84" s="14"/>
      <c r="B84" s="195"/>
      <c r="C84" s="211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</row>
    <row r="85" spans="1:20">
      <c r="A85" s="14" t="s">
        <v>37</v>
      </c>
      <c r="B85" s="195"/>
      <c r="C85" s="211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</row>
    <row r="86" spans="1:20" s="4" customFormat="1" ht="14.25" customHeight="1">
      <c r="B86" s="1" t="s">
        <v>7</v>
      </c>
      <c r="C86" s="214" t="s">
        <v>45</v>
      </c>
      <c r="D86" s="10">
        <v>153.77529586752303</v>
      </c>
      <c r="E86" s="10">
        <v>329.66638446538968</v>
      </c>
      <c r="F86" s="10">
        <v>148.40528147936999</v>
      </c>
      <c r="G86" s="37">
        <v>14.046025073816903</v>
      </c>
      <c r="H86" s="10">
        <v>2803.8415931637069</v>
      </c>
      <c r="I86" s="10">
        <v>0.15855828643151212</v>
      </c>
      <c r="J86" s="10">
        <v>5.8095939599235598</v>
      </c>
      <c r="K86" s="10">
        <v>41.184990375104654</v>
      </c>
      <c r="L86" s="10">
        <v>9.8669463736155123</v>
      </c>
      <c r="M86" s="10">
        <v>192.89334836143044</v>
      </c>
      <c r="N86" s="10">
        <v>0.21906501749079849</v>
      </c>
      <c r="O86" s="10">
        <v>0.50919084840944318</v>
      </c>
      <c r="P86" s="10">
        <v>0.11960886495177062</v>
      </c>
      <c r="Q86" s="10">
        <v>8.894430025019842</v>
      </c>
      <c r="R86" s="10">
        <v>5.6301360312375377E-2</v>
      </c>
    </row>
    <row r="87" spans="1:20" s="4" customFormat="1">
      <c r="B87" s="1" t="s">
        <v>7</v>
      </c>
      <c r="C87" s="214" t="s">
        <v>45</v>
      </c>
      <c r="D87" s="10">
        <v>156.3740279803028</v>
      </c>
      <c r="E87" s="10">
        <v>345.34834247167873</v>
      </c>
      <c r="F87" s="10">
        <v>164.8242417100042</v>
      </c>
      <c r="G87" s="37">
        <v>-0.24306278136338832</v>
      </c>
      <c r="H87" s="10">
        <v>2928.2037145842628</v>
      </c>
      <c r="I87" s="10">
        <v>0.176592729210791</v>
      </c>
      <c r="J87" s="10">
        <v>6.2573313717517953</v>
      </c>
      <c r="K87" s="10">
        <v>42.667265610426284</v>
      </c>
      <c r="L87" s="10">
        <v>11.549542357445635</v>
      </c>
      <c r="M87" s="10">
        <v>202.43315492386918</v>
      </c>
      <c r="N87" s="10">
        <v>0.25460666602702792</v>
      </c>
      <c r="O87" s="10">
        <v>0.5744785944892381</v>
      </c>
      <c r="P87" s="10">
        <v>0.11337371437110615</v>
      </c>
      <c r="Q87" s="10">
        <v>9.4224786237619327</v>
      </c>
      <c r="R87" s="10">
        <v>5.8764265255672923E-2</v>
      </c>
    </row>
    <row r="88" spans="1:20" s="4" customFormat="1">
      <c r="B88" s="1" t="s">
        <v>7</v>
      </c>
      <c r="C88" s="214" t="s">
        <v>45</v>
      </c>
      <c r="D88" s="10">
        <v>154.33464596687907</v>
      </c>
      <c r="E88" s="10">
        <v>331.45109961472002</v>
      </c>
      <c r="F88" s="10">
        <v>137.82375188348257</v>
      </c>
      <c r="G88" s="37">
        <v>12.87278166906923</v>
      </c>
      <c r="H88" s="10">
        <v>3080.3899823091165</v>
      </c>
      <c r="I88" s="10">
        <v>0.1748047575642511</v>
      </c>
      <c r="J88" s="10">
        <v>6.0147141849019885</v>
      </c>
      <c r="K88" s="10">
        <v>53.878953933192825</v>
      </c>
      <c r="L88" s="10">
        <v>9.665344513038427</v>
      </c>
      <c r="M88" s="10">
        <v>192.7066329218564</v>
      </c>
      <c r="N88" s="10">
        <v>0.2438281023974169</v>
      </c>
      <c r="O88" s="10">
        <v>0.52102694956405493</v>
      </c>
      <c r="P88" s="10">
        <v>0.10814989116912151</v>
      </c>
      <c r="Q88" s="10">
        <v>8.8662681220212427</v>
      </c>
      <c r="R88" s="10">
        <v>5.4336044876924908E-2</v>
      </c>
    </row>
    <row r="89" spans="1:20" s="4" customFormat="1">
      <c r="B89" s="1" t="s">
        <v>7</v>
      </c>
      <c r="C89" s="214" t="s">
        <v>45</v>
      </c>
      <c r="D89" s="10">
        <v>152.36600642625265</v>
      </c>
      <c r="E89" s="10">
        <v>327.50110157874695</v>
      </c>
      <c r="F89" s="10">
        <v>146.53844521820614</v>
      </c>
      <c r="G89" s="37">
        <v>37.55730352923382</v>
      </c>
      <c r="H89" s="10">
        <v>2905.0693453905469</v>
      </c>
      <c r="I89" s="10">
        <v>0.15169809224623407</v>
      </c>
      <c r="J89" s="10">
        <v>5.8948816604607597</v>
      </c>
      <c r="K89" s="10">
        <v>41.875404512817788</v>
      </c>
      <c r="L89" s="10">
        <v>9.9107855228724695</v>
      </c>
      <c r="M89" s="10">
        <v>191.48333085732801</v>
      </c>
      <c r="N89" s="10">
        <v>0.20621941349894937</v>
      </c>
      <c r="O89" s="10">
        <v>0.51196161868180901</v>
      </c>
      <c r="P89" s="10">
        <v>0.12117537872020966</v>
      </c>
      <c r="Q89" s="10">
        <v>8.8879537033398517</v>
      </c>
      <c r="R89" s="10">
        <v>6.1176790642871362E-2</v>
      </c>
    </row>
    <row r="90" spans="1:20" s="4" customFormat="1">
      <c r="B90" s="1" t="s">
        <v>7</v>
      </c>
      <c r="C90" s="214" t="s">
        <v>45</v>
      </c>
      <c r="D90" s="10">
        <v>148.65166416649745</v>
      </c>
      <c r="E90" s="10">
        <v>322.62600740824178</v>
      </c>
      <c r="F90" s="10">
        <v>152.60878703212262</v>
      </c>
      <c r="G90" s="37">
        <v>13.9348806406771</v>
      </c>
      <c r="H90" s="10">
        <v>2951.4869727720516</v>
      </c>
      <c r="I90" s="10">
        <v>0.17835694512888517</v>
      </c>
      <c r="J90" s="10">
        <v>5.7629940193446121</v>
      </c>
      <c r="K90" s="10">
        <v>40.909354081623533</v>
      </c>
      <c r="L90" s="10">
        <v>9.8120407135770566</v>
      </c>
      <c r="M90" s="10">
        <v>188.55679345855222</v>
      </c>
      <c r="N90" s="10">
        <v>0.23757106657119864</v>
      </c>
      <c r="O90" s="10">
        <v>0.53082189367592125</v>
      </c>
      <c r="P90" s="10">
        <v>0.1161792030232081</v>
      </c>
      <c r="Q90" s="10">
        <v>8.6544835937313902</v>
      </c>
      <c r="R90" s="10">
        <v>5.386647606601476E-2</v>
      </c>
    </row>
    <row r="91" spans="1:20" s="4" customFormat="1">
      <c r="B91" s="1" t="s">
        <v>7</v>
      </c>
      <c r="C91" s="214" t="s">
        <v>45</v>
      </c>
      <c r="D91" s="10">
        <v>163.68423378081283</v>
      </c>
      <c r="E91" s="10">
        <v>355.37559299827416</v>
      </c>
      <c r="F91" s="10">
        <v>116.83587535205361</v>
      </c>
      <c r="G91" s="37">
        <v>15.301575118970685</v>
      </c>
      <c r="H91" s="10">
        <v>2988.9098648689264</v>
      </c>
      <c r="I91" s="10">
        <v>0.19365046946151396</v>
      </c>
      <c r="J91" s="10">
        <v>6.1114625472059885</v>
      </c>
      <c r="K91" s="10">
        <v>38.540462060406284</v>
      </c>
      <c r="L91" s="10">
        <v>10.069716556520683</v>
      </c>
      <c r="M91" s="10">
        <v>190.8841011647491</v>
      </c>
      <c r="N91" s="10">
        <v>0.21547530084023589</v>
      </c>
      <c r="O91" s="10">
        <v>0.53422733380707355</v>
      </c>
      <c r="P91" s="10">
        <v>0.11061766459064805</v>
      </c>
      <c r="Q91" s="10">
        <v>8.8509053357634695</v>
      </c>
      <c r="R91" s="10">
        <v>5.5500405780993314E-2</v>
      </c>
    </row>
    <row r="92" spans="1:20" s="4" customFormat="1">
      <c r="B92" s="1" t="s">
        <v>7</v>
      </c>
      <c r="C92" s="214" t="s">
        <v>45</v>
      </c>
      <c r="D92" s="10">
        <v>168.54339433046519</v>
      </c>
      <c r="E92" s="10">
        <v>365.0271929852812</v>
      </c>
      <c r="F92" s="10">
        <v>145.51987906602886</v>
      </c>
      <c r="G92" s="37">
        <v>10.189488051198646</v>
      </c>
      <c r="H92" s="10">
        <v>3056.0861841804272</v>
      </c>
      <c r="I92" s="10">
        <v>0.2066700632650311</v>
      </c>
      <c r="J92" s="10">
        <v>6.0362387701652978</v>
      </c>
      <c r="K92" s="10">
        <v>39.682709536645518</v>
      </c>
      <c r="L92" s="10">
        <v>10.258475159223922</v>
      </c>
      <c r="M92" s="10">
        <v>197.91267067679621</v>
      </c>
      <c r="N92" s="10">
        <v>0.2308512046705237</v>
      </c>
      <c r="O92" s="10">
        <v>0.5554548402034426</v>
      </c>
      <c r="P92" s="10">
        <v>0.12345024390120161</v>
      </c>
      <c r="Q92" s="10">
        <v>8.9754375998918086</v>
      </c>
      <c r="R92" s="10">
        <v>5.8628209583237403E-2</v>
      </c>
    </row>
    <row r="93" spans="1:20" s="206" customFormat="1" ht="12.75">
      <c r="A93" s="202"/>
      <c r="B93" s="1" t="s">
        <v>7</v>
      </c>
      <c r="C93" s="214" t="s">
        <v>45</v>
      </c>
      <c r="D93" s="203">
        <v>150</v>
      </c>
      <c r="E93" s="203">
        <v>331</v>
      </c>
      <c r="F93" s="203">
        <v>149</v>
      </c>
      <c r="G93" s="204" t="s">
        <v>28</v>
      </c>
      <c r="H93" s="203">
        <v>2830</v>
      </c>
      <c r="I93" s="205">
        <v>0.15</v>
      </c>
      <c r="J93" s="203">
        <v>5.4</v>
      </c>
      <c r="K93" s="203">
        <v>39</v>
      </c>
      <c r="L93" s="203">
        <v>9.6</v>
      </c>
      <c r="M93" s="203">
        <v>184.7</v>
      </c>
      <c r="N93" s="203">
        <v>0.23400000000000001</v>
      </c>
      <c r="O93" s="203">
        <v>0.50900000000000001</v>
      </c>
      <c r="P93" s="203">
        <v>0.11</v>
      </c>
      <c r="Q93" s="203">
        <v>8.0079999999999991</v>
      </c>
      <c r="R93" s="203">
        <v>5.1999999999999998E-2</v>
      </c>
    </row>
    <row r="94" spans="1:20" s="206" customFormat="1" ht="12.75">
      <c r="A94" s="202"/>
      <c r="B94" s="1" t="s">
        <v>7</v>
      </c>
      <c r="C94" s="214" t="s">
        <v>45</v>
      </c>
      <c r="D94" s="203">
        <v>150</v>
      </c>
      <c r="E94" s="203">
        <v>329</v>
      </c>
      <c r="F94" s="203">
        <v>149</v>
      </c>
      <c r="G94" s="204" t="s">
        <v>28</v>
      </c>
      <c r="H94" s="203">
        <v>2777</v>
      </c>
      <c r="I94" s="205">
        <v>0.14000000000000001</v>
      </c>
      <c r="J94" s="203">
        <v>5.4</v>
      </c>
      <c r="K94" s="203">
        <v>39</v>
      </c>
      <c r="L94" s="203">
        <v>9.6999999999999993</v>
      </c>
      <c r="M94" s="203">
        <v>179</v>
      </c>
      <c r="N94" s="203">
        <v>0.23899999999999999</v>
      </c>
      <c r="O94" s="203">
        <v>0.504</v>
      </c>
      <c r="P94" s="203">
        <v>0.12</v>
      </c>
      <c r="Q94" s="203">
        <v>7.89</v>
      </c>
      <c r="R94" s="203">
        <v>5.0999999999999997E-2</v>
      </c>
    </row>
    <row r="95" spans="1:20" s="206" customFormat="1" ht="12.75">
      <c r="A95" s="202"/>
      <c r="B95" s="1" t="s">
        <v>7</v>
      </c>
      <c r="C95" s="214" t="s">
        <v>45</v>
      </c>
      <c r="D95" s="203">
        <v>148</v>
      </c>
      <c r="E95" s="203">
        <v>326</v>
      </c>
      <c r="F95" s="203">
        <v>142</v>
      </c>
      <c r="G95" s="204" t="s">
        <v>28</v>
      </c>
      <c r="H95" s="203">
        <v>2821</v>
      </c>
      <c r="I95" s="205">
        <v>0.16</v>
      </c>
      <c r="J95" s="203">
        <v>5.4</v>
      </c>
      <c r="K95" s="203">
        <v>40</v>
      </c>
      <c r="L95" s="203">
        <v>9.6</v>
      </c>
      <c r="M95" s="203">
        <v>182.5</v>
      </c>
      <c r="N95" s="203">
        <v>0.23200000000000001</v>
      </c>
      <c r="O95" s="203">
        <v>0.5</v>
      </c>
      <c r="P95" s="203">
        <v>0.11</v>
      </c>
      <c r="Q95" s="203">
        <v>7.9109999999999996</v>
      </c>
      <c r="R95" s="203">
        <v>5.1999999999999998E-2</v>
      </c>
    </row>
    <row r="96" spans="1:20" s="4" customFormat="1">
      <c r="B96" s="1" t="s">
        <v>7</v>
      </c>
      <c r="C96" s="214" t="s">
        <v>45</v>
      </c>
      <c r="D96" s="10">
        <v>135.56371502729391</v>
      </c>
      <c r="E96" s="10">
        <v>299.75301576148036</v>
      </c>
      <c r="F96" s="10">
        <v>128.48248117003226</v>
      </c>
      <c r="G96" s="37">
        <v>19.766072436215104</v>
      </c>
      <c r="H96" s="10">
        <v>3039.6927449359441</v>
      </c>
      <c r="I96" s="37"/>
      <c r="J96" s="10">
        <v>5.7372996397748368</v>
      </c>
      <c r="K96" s="10">
        <v>40.545232954321612</v>
      </c>
      <c r="L96" s="10">
        <v>9.6857722601409009</v>
      </c>
      <c r="M96" s="10">
        <v>187.66654259333845</v>
      </c>
      <c r="N96" s="10">
        <v>0.21059011818911022</v>
      </c>
      <c r="O96" s="10">
        <v>0.52580442580795028</v>
      </c>
      <c r="P96" s="10">
        <v>0.14338124091090274</v>
      </c>
      <c r="Q96" s="10">
        <v>8.6992976716624728</v>
      </c>
      <c r="R96" s="10">
        <v>5.3838067214620755E-2</v>
      </c>
    </row>
    <row r="97" spans="2:18" s="4" customFormat="1">
      <c r="B97" s="1" t="s">
        <v>7</v>
      </c>
      <c r="C97" s="214" t="s">
        <v>45</v>
      </c>
      <c r="D97" s="10">
        <v>138.62293336549567</v>
      </c>
      <c r="E97" s="10">
        <v>297.76745735178275</v>
      </c>
      <c r="F97" s="10">
        <v>144.34588792091435</v>
      </c>
      <c r="G97" s="37">
        <v>5.8514105451583465</v>
      </c>
      <c r="H97" s="10">
        <v>2806.5715419661369</v>
      </c>
      <c r="I97" s="37"/>
      <c r="J97" s="10">
        <v>5.6988055790052421</v>
      </c>
      <c r="K97" s="10">
        <v>40.331197948842146</v>
      </c>
      <c r="L97" s="10">
        <v>9.6915427898093132</v>
      </c>
      <c r="M97" s="10">
        <v>184.61337974574752</v>
      </c>
      <c r="N97" s="10">
        <v>0.22501587130364381</v>
      </c>
      <c r="O97" s="10">
        <v>0.54669419665879626</v>
      </c>
      <c r="P97" s="10">
        <v>0.10380976190032135</v>
      </c>
      <c r="Q97" s="10">
        <v>8.6085058846581468</v>
      </c>
      <c r="R97" s="10">
        <v>5.5130084242757046E-2</v>
      </c>
    </row>
    <row r="98" spans="2:18" s="4" customFormat="1">
      <c r="B98" s="1" t="s">
        <v>7</v>
      </c>
      <c r="C98" s="214" t="s">
        <v>45</v>
      </c>
      <c r="D98" s="10">
        <v>141.2234943615702</v>
      </c>
      <c r="E98" s="10">
        <v>302.27825657641699</v>
      </c>
      <c r="F98" s="10">
        <v>150.10929381164837</v>
      </c>
      <c r="G98" s="37">
        <v>10.709973852692737</v>
      </c>
      <c r="H98" s="10">
        <v>2907.5429581666835</v>
      </c>
      <c r="I98" s="37"/>
      <c r="J98" s="10">
        <v>5.9176416553627353</v>
      </c>
      <c r="K98" s="10">
        <v>41.331276852313685</v>
      </c>
      <c r="L98" s="10">
        <v>10.029162813843609</v>
      </c>
      <c r="M98" s="10">
        <v>190.79508054153447</v>
      </c>
      <c r="N98" s="10">
        <v>0.2264279234678242</v>
      </c>
      <c r="O98" s="10">
        <v>0.52069960214076816</v>
      </c>
      <c r="P98" s="10">
        <v>0.10151269244621189</v>
      </c>
      <c r="Q98" s="10">
        <v>8.7602403527062673</v>
      </c>
      <c r="R98" s="10">
        <v>5.9084231710966169E-2</v>
      </c>
    </row>
    <row r="99" spans="2:18" s="4" customFormat="1">
      <c r="B99" s="1" t="s">
        <v>7</v>
      </c>
      <c r="C99" s="214" t="s">
        <v>45</v>
      </c>
      <c r="D99" s="10">
        <v>125.7245165581502</v>
      </c>
      <c r="E99" s="10">
        <v>271.59353451414643</v>
      </c>
      <c r="F99" s="10">
        <v>135.74511105525789</v>
      </c>
      <c r="G99" s="37">
        <v>10.272917427061264</v>
      </c>
      <c r="H99" s="10">
        <v>2661.6265795252375</v>
      </c>
      <c r="I99" s="37"/>
      <c r="J99" s="10">
        <v>5.1837723791021908</v>
      </c>
      <c r="K99" s="10">
        <v>36.090674206540839</v>
      </c>
      <c r="L99" s="10">
        <v>8.8561383722424889</v>
      </c>
      <c r="M99" s="10">
        <v>167.71139170285798</v>
      </c>
      <c r="N99" s="10">
        <v>0.18788673244858681</v>
      </c>
      <c r="O99" s="10">
        <v>0.49543177667936816</v>
      </c>
      <c r="P99" s="10">
        <v>0.12178455630583666</v>
      </c>
      <c r="Q99" s="10">
        <v>7.7970655146087928</v>
      </c>
      <c r="R99" s="10">
        <v>5.1331060531167511E-2</v>
      </c>
    </row>
    <row r="100" spans="2:18" s="4" customFormat="1">
      <c r="B100" s="1" t="s">
        <v>7</v>
      </c>
      <c r="C100" s="214" t="s">
        <v>45</v>
      </c>
      <c r="D100" s="10">
        <v>141.78601703296258</v>
      </c>
      <c r="E100" s="10">
        <v>294.18172184582653</v>
      </c>
      <c r="F100" s="10">
        <v>156.8851468557032</v>
      </c>
      <c r="G100" s="37">
        <v>10.46501738419213</v>
      </c>
      <c r="H100" s="10">
        <v>3037.7833090899603</v>
      </c>
      <c r="I100" s="37"/>
      <c r="J100" s="10">
        <v>5.8951139484372632</v>
      </c>
      <c r="K100" s="10">
        <v>66.58272169578602</v>
      </c>
      <c r="L100" s="10">
        <v>9.7926600429826589</v>
      </c>
      <c r="M100" s="10">
        <v>185.92046343146524</v>
      </c>
      <c r="N100" s="10">
        <v>0.23442694009578063</v>
      </c>
      <c r="O100" s="10">
        <v>0.55191762985119885</v>
      </c>
      <c r="P100" s="10">
        <v>0.11986384342132378</v>
      </c>
      <c r="Q100" s="10">
        <v>8.6114154708590718</v>
      </c>
      <c r="R100" s="10">
        <v>5.6854600290748444E-2</v>
      </c>
    </row>
    <row r="101" spans="2:18" s="4" customFormat="1">
      <c r="B101" s="1" t="s">
        <v>7</v>
      </c>
      <c r="C101" s="214" t="s">
        <v>45</v>
      </c>
      <c r="D101" s="10">
        <v>152.37409616177422</v>
      </c>
      <c r="E101" s="10">
        <v>303.92783996270026</v>
      </c>
      <c r="F101" s="10">
        <v>132.60943236563264</v>
      </c>
      <c r="G101" s="37">
        <v>12.010344261413822</v>
      </c>
      <c r="H101" s="10">
        <v>2878.4159017692723</v>
      </c>
      <c r="I101" s="37"/>
      <c r="J101" s="10">
        <v>6.1633436768520502</v>
      </c>
      <c r="K101" s="10">
        <v>41.884378381889121</v>
      </c>
      <c r="L101" s="10">
        <v>9.7331939052740957</v>
      </c>
      <c r="M101" s="10">
        <v>187.39327536988168</v>
      </c>
      <c r="N101" s="10">
        <v>0.23958202177442409</v>
      </c>
      <c r="O101" s="10">
        <v>0.54545554693559961</v>
      </c>
      <c r="P101" s="10">
        <v>0.111589051426073</v>
      </c>
      <c r="Q101" s="10">
        <v>8.6324443730262104</v>
      </c>
      <c r="R101" s="10">
        <v>5.5257268114673214E-2</v>
      </c>
    </row>
    <row r="102" spans="2:18" s="4" customFormat="1">
      <c r="B102" s="1" t="s">
        <v>7</v>
      </c>
      <c r="C102" s="214" t="s">
        <v>45</v>
      </c>
      <c r="D102" s="10">
        <v>143.01636990222624</v>
      </c>
      <c r="E102" s="10">
        <v>303.69527040082949</v>
      </c>
      <c r="F102" s="10">
        <v>153.00159275569311</v>
      </c>
      <c r="G102" s="37">
        <v>10.20055564887363</v>
      </c>
      <c r="H102" s="10">
        <v>2986.6653669896614</v>
      </c>
      <c r="I102" s="37"/>
      <c r="J102" s="10">
        <v>5.8511571907242956</v>
      </c>
      <c r="K102" s="10">
        <v>41.025185000264479</v>
      </c>
      <c r="L102" s="10">
        <v>9.8155344612819224</v>
      </c>
      <c r="M102" s="10">
        <v>188.39512206728662</v>
      </c>
      <c r="N102" s="10">
        <v>0.24468536391674145</v>
      </c>
      <c r="O102" s="10">
        <v>0.47794881192308497</v>
      </c>
      <c r="P102" s="10">
        <v>0.13410233912341718</v>
      </c>
      <c r="Q102" s="10">
        <v>8.714085367701216</v>
      </c>
      <c r="R102" s="10">
        <v>5.8456179054531196E-2</v>
      </c>
    </row>
    <row r="103" spans="2:18" s="4" customFormat="1">
      <c r="B103" s="1" t="s">
        <v>7</v>
      </c>
      <c r="C103" s="214" t="s">
        <v>45</v>
      </c>
      <c r="D103" s="10">
        <v>148.65166416649745</v>
      </c>
      <c r="E103" s="10">
        <v>322.62600740824178</v>
      </c>
      <c r="F103" s="10">
        <v>152.60878703212262</v>
      </c>
      <c r="G103" s="37">
        <v>13.9348806406771</v>
      </c>
      <c r="H103" s="10">
        <v>2951.4869727720516</v>
      </c>
      <c r="I103" s="37"/>
      <c r="J103" s="10">
        <v>5.7629940193446121</v>
      </c>
      <c r="K103" s="10">
        <v>40.909354081623533</v>
      </c>
      <c r="L103" s="10">
        <v>9.8120407135770566</v>
      </c>
      <c r="M103" s="10">
        <v>188.55679345855222</v>
      </c>
      <c r="N103" s="10">
        <v>0.23757106657119864</v>
      </c>
      <c r="O103" s="10">
        <v>0.53082189367592125</v>
      </c>
      <c r="P103" s="10">
        <v>0.1161792030232081</v>
      </c>
      <c r="Q103" s="10">
        <v>8.6544835937313902</v>
      </c>
      <c r="R103" s="10">
        <v>5.386647606601476E-2</v>
      </c>
    </row>
    <row r="104" spans="2:18" s="4" customFormat="1">
      <c r="B104" s="1" t="s">
        <v>7</v>
      </c>
      <c r="C104" s="214" t="s">
        <v>45</v>
      </c>
      <c r="D104" s="10">
        <v>177.01163041787879</v>
      </c>
      <c r="E104" s="10">
        <v>368.69663783839167</v>
      </c>
      <c r="F104" s="10">
        <v>151.91011629913288</v>
      </c>
      <c r="G104" s="37">
        <v>8.6327205111813221</v>
      </c>
      <c r="H104" s="10">
        <v>2957.1093996493714</v>
      </c>
      <c r="I104" s="37"/>
      <c r="J104" s="10">
        <v>5.9760692547567702</v>
      </c>
      <c r="K104" s="10">
        <v>39.507564046851954</v>
      </c>
      <c r="L104" s="10">
        <v>10.219742879397117</v>
      </c>
      <c r="M104" s="10">
        <v>195.88999783391972</v>
      </c>
      <c r="N104" s="10">
        <v>0.24356445713600022</v>
      </c>
      <c r="O104" s="10">
        <v>0.57181500866001578</v>
      </c>
      <c r="P104" s="10">
        <v>0.12507908259297637</v>
      </c>
      <c r="Q104" s="10">
        <v>8.9570188345834811</v>
      </c>
      <c r="R104" s="10">
        <v>6.0772539646338442E-2</v>
      </c>
    </row>
    <row r="105" spans="2:18" s="4" customFormat="1">
      <c r="B105" s="1" t="s">
        <v>7</v>
      </c>
      <c r="C105" s="214" t="s">
        <v>45</v>
      </c>
      <c r="D105" s="10">
        <v>172.88843551974043</v>
      </c>
      <c r="E105" s="10">
        <v>358.58211470943684</v>
      </c>
      <c r="F105" s="10">
        <v>147.62285109517248</v>
      </c>
      <c r="G105" s="37">
        <v>13.881104276620295</v>
      </c>
      <c r="H105" s="10">
        <v>2867.3190936833653</v>
      </c>
      <c r="I105" s="37"/>
      <c r="J105" s="10">
        <v>6.0037029046276853</v>
      </c>
      <c r="K105" s="10">
        <v>38.849344842286023</v>
      </c>
      <c r="L105" s="10">
        <v>10.052840820460379</v>
      </c>
      <c r="M105" s="10">
        <v>193.02508544753243</v>
      </c>
      <c r="N105" s="10">
        <v>0.21184742292898531</v>
      </c>
      <c r="O105" s="10">
        <v>0.53821853720862523</v>
      </c>
      <c r="P105" s="10">
        <v>0.11747074030370214</v>
      </c>
      <c r="Q105" s="10">
        <v>8.8636628819388825</v>
      </c>
      <c r="R105" s="10">
        <v>5.4475568140936612E-2</v>
      </c>
    </row>
    <row r="106" spans="2:18" s="4" customFormat="1">
      <c r="B106" s="1" t="s">
        <v>7</v>
      </c>
      <c r="C106" s="214" t="s">
        <v>45</v>
      </c>
      <c r="D106" s="10">
        <v>160.70732789969108</v>
      </c>
      <c r="E106" s="10">
        <v>355.87169258484465</v>
      </c>
      <c r="F106" s="10">
        <v>135.80786358839234</v>
      </c>
      <c r="G106" s="37">
        <v>1.7577882351390854</v>
      </c>
      <c r="H106" s="10">
        <v>2790.9784821659655</v>
      </c>
      <c r="I106" s="37"/>
      <c r="J106" s="10">
        <v>5.9913247627322992</v>
      </c>
      <c r="K106" s="10">
        <v>38.512688081562871</v>
      </c>
      <c r="L106" s="10">
        <v>10.022089985686435</v>
      </c>
      <c r="M106" s="10">
        <v>193.06151443887018</v>
      </c>
      <c r="N106" s="10">
        <v>0.22532725626112385</v>
      </c>
      <c r="O106" s="10">
        <v>0.50708012063462549</v>
      </c>
      <c r="P106" s="10">
        <v>0.11939444838144475</v>
      </c>
      <c r="Q106" s="10">
        <v>9.1143321163340723</v>
      </c>
      <c r="R106" s="10">
        <v>5.5789996668718742E-2</v>
      </c>
    </row>
    <row r="107" spans="2:18" s="4" customFormat="1">
      <c r="B107" s="1" t="s">
        <v>7</v>
      </c>
      <c r="C107" s="214" t="s">
        <v>45</v>
      </c>
      <c r="D107" s="10">
        <v>171.58126483761524</v>
      </c>
      <c r="E107" s="10">
        <v>362.58942605748899</v>
      </c>
      <c r="F107" s="10">
        <v>126.2003823712698</v>
      </c>
      <c r="G107" s="37">
        <v>4.988812016343604</v>
      </c>
      <c r="H107" s="10">
        <v>2955.8852341401785</v>
      </c>
      <c r="I107" s="37"/>
      <c r="J107" s="10">
        <v>5.9210382063471192</v>
      </c>
      <c r="K107" s="10">
        <v>37.793946402397886</v>
      </c>
      <c r="L107" s="10">
        <v>10.137297790886828</v>
      </c>
      <c r="M107" s="10">
        <v>191.95860024866622</v>
      </c>
      <c r="N107" s="10">
        <v>0.24641281875430726</v>
      </c>
      <c r="O107" s="10">
        <v>0.54349660453783577</v>
      </c>
      <c r="P107" s="10">
        <v>0.11743456164877174</v>
      </c>
      <c r="Q107" s="10">
        <v>8.5888188563513435</v>
      </c>
      <c r="R107" s="10">
        <v>5.4969024852708874E-2</v>
      </c>
    </row>
    <row r="108" spans="2:18" s="4" customFormat="1">
      <c r="B108" s="1" t="s">
        <v>7</v>
      </c>
      <c r="C108" s="214" t="s">
        <v>45</v>
      </c>
      <c r="D108" s="10">
        <v>162.11187190325631</v>
      </c>
      <c r="E108" s="10">
        <v>363.03338357109891</v>
      </c>
      <c r="F108" s="10">
        <v>137.75383956131773</v>
      </c>
      <c r="G108" s="37">
        <v>0.44145243220808794</v>
      </c>
      <c r="H108" s="10">
        <v>2920.614277004855</v>
      </c>
      <c r="I108" s="37"/>
      <c r="J108" s="10">
        <v>5.8833070314631017</v>
      </c>
      <c r="K108" s="10">
        <v>38.405259599402235</v>
      </c>
      <c r="L108" s="10">
        <v>10.286890917488019</v>
      </c>
      <c r="M108" s="10">
        <v>193.18779292760368</v>
      </c>
      <c r="N108" s="10">
        <v>0.23525944423751188</v>
      </c>
      <c r="O108" s="10">
        <v>0.52643960426401026</v>
      </c>
      <c r="P108" s="10">
        <v>0.12616776161435161</v>
      </c>
      <c r="Q108" s="10">
        <v>8.8131906517279823</v>
      </c>
      <c r="R108" s="10">
        <v>5.363961864540339E-2</v>
      </c>
    </row>
    <row r="109" spans="2:18" s="4" customFormat="1">
      <c r="B109" s="1" t="s">
        <v>7</v>
      </c>
      <c r="C109" s="214" t="s">
        <v>45</v>
      </c>
      <c r="D109" s="10">
        <v>166.23478626157643</v>
      </c>
      <c r="E109" s="10">
        <v>374.39933393306126</v>
      </c>
      <c r="F109" s="10">
        <v>129.52271904147193</v>
      </c>
      <c r="G109" s="37">
        <v>8.2778986016769291</v>
      </c>
      <c r="H109" s="10">
        <v>3096.8623830233432</v>
      </c>
      <c r="I109" s="37"/>
      <c r="J109" s="10">
        <v>5.9569042381394341</v>
      </c>
      <c r="K109" s="10">
        <v>38.711113303331281</v>
      </c>
      <c r="L109" s="10">
        <v>10.17852280353765</v>
      </c>
      <c r="M109" s="10">
        <v>192.83196238531076</v>
      </c>
      <c r="N109" s="10">
        <v>0.2314672294541355</v>
      </c>
      <c r="O109" s="10">
        <v>0.49854913902357434</v>
      </c>
      <c r="P109" s="10">
        <v>0.14826082466862128</v>
      </c>
      <c r="Q109" s="10">
        <v>8.8355416460212375</v>
      </c>
      <c r="R109" s="10">
        <v>5.4764648642181023E-2</v>
      </c>
    </row>
    <row r="110" spans="2:18" s="4" customFormat="1" ht="14.25" customHeight="1">
      <c r="B110" s="1" t="s">
        <v>7</v>
      </c>
      <c r="C110" s="214" t="s">
        <v>45</v>
      </c>
      <c r="D110" s="10">
        <v>153.77529586752303</v>
      </c>
      <c r="E110" s="10">
        <v>329.66638446538968</v>
      </c>
      <c r="F110" s="10">
        <v>148.40528147936999</v>
      </c>
      <c r="G110" s="37">
        <v>14.046025073816903</v>
      </c>
      <c r="H110" s="10">
        <v>2803.8415931637069</v>
      </c>
      <c r="I110" s="37"/>
      <c r="J110" s="10">
        <v>5.8095939599235598</v>
      </c>
      <c r="K110" s="10">
        <v>41.184990375104654</v>
      </c>
      <c r="L110" s="10">
        <v>9.8669463736155123</v>
      </c>
      <c r="M110" s="10">
        <v>192.89334836143044</v>
      </c>
      <c r="N110" s="10">
        <v>0.21906501749079849</v>
      </c>
      <c r="O110" s="10">
        <v>0.50919084840944318</v>
      </c>
      <c r="P110" s="10">
        <v>0.11960886495177062</v>
      </c>
      <c r="Q110" s="10">
        <v>8.894430025019842</v>
      </c>
      <c r="R110" s="10">
        <v>5.6301360312375377E-2</v>
      </c>
    </row>
    <row r="111" spans="2:18" s="4" customFormat="1">
      <c r="B111" s="1" t="s">
        <v>7</v>
      </c>
      <c r="C111" s="214" t="s">
        <v>45</v>
      </c>
      <c r="D111" s="10">
        <v>156.3740279803028</v>
      </c>
      <c r="E111" s="10">
        <v>345.34834247167873</v>
      </c>
      <c r="F111" s="10">
        <v>164.8242417100042</v>
      </c>
      <c r="G111" s="37">
        <v>-0.24306278136338832</v>
      </c>
      <c r="H111" s="10">
        <v>2928.2037145842628</v>
      </c>
      <c r="I111" s="37"/>
      <c r="J111" s="10">
        <v>6.2573313717517953</v>
      </c>
      <c r="K111" s="10">
        <v>42.667265610426284</v>
      </c>
      <c r="L111" s="10">
        <v>11.549542357445635</v>
      </c>
      <c r="M111" s="10">
        <v>202.43315492386918</v>
      </c>
      <c r="N111" s="10">
        <v>0.25460666602702792</v>
      </c>
      <c r="O111" s="10">
        <v>0.5744785944892381</v>
      </c>
      <c r="P111" s="10">
        <v>0.11337371437110615</v>
      </c>
      <c r="Q111" s="10">
        <v>9.4224786237619327</v>
      </c>
      <c r="R111" s="10">
        <v>5.8764265255672923E-2</v>
      </c>
    </row>
    <row r="112" spans="2:18" s="4" customFormat="1">
      <c r="B112" s="1" t="s">
        <v>7</v>
      </c>
      <c r="C112" s="214" t="s">
        <v>45</v>
      </c>
      <c r="D112" s="10">
        <v>154.33464596687907</v>
      </c>
      <c r="E112" s="10">
        <v>331.45109961472002</v>
      </c>
      <c r="F112" s="10">
        <v>137.82375188348257</v>
      </c>
      <c r="G112" s="37">
        <v>12.87278166906923</v>
      </c>
      <c r="H112" s="10">
        <v>3080.3899823091165</v>
      </c>
      <c r="I112" s="37"/>
      <c r="J112" s="10">
        <v>6.0147141849019885</v>
      </c>
      <c r="K112" s="10">
        <v>53.878953933192825</v>
      </c>
      <c r="L112" s="10">
        <v>9.665344513038427</v>
      </c>
      <c r="M112" s="10">
        <v>192.7066329218564</v>
      </c>
      <c r="N112" s="10">
        <v>0.2438281023974169</v>
      </c>
      <c r="O112" s="10">
        <v>0.52102694956405493</v>
      </c>
      <c r="P112" s="10">
        <v>0.10814989116912151</v>
      </c>
      <c r="Q112" s="10">
        <v>8.8662681220212427</v>
      </c>
      <c r="R112" s="10">
        <v>5.4336044876924908E-2</v>
      </c>
    </row>
    <row r="113" spans="1:16338" s="4" customFormat="1">
      <c r="B113" s="1" t="s">
        <v>7</v>
      </c>
      <c r="C113" s="214" t="s">
        <v>45</v>
      </c>
      <c r="D113" s="10">
        <v>152.36600642625265</v>
      </c>
      <c r="E113" s="10">
        <v>327.50110157874695</v>
      </c>
      <c r="F113" s="10">
        <v>146.53844521820614</v>
      </c>
      <c r="G113" s="37">
        <v>37.55730352923382</v>
      </c>
      <c r="H113" s="10">
        <v>2905.0693453905469</v>
      </c>
      <c r="I113" s="37"/>
      <c r="J113" s="10">
        <v>5.8948816604607597</v>
      </c>
      <c r="K113" s="10">
        <v>41.875404512817788</v>
      </c>
      <c r="L113" s="10">
        <v>9.9107855228724695</v>
      </c>
      <c r="M113" s="10">
        <v>191.48333085732801</v>
      </c>
      <c r="N113" s="10">
        <v>0.20621941349894937</v>
      </c>
      <c r="O113" s="10">
        <v>0.51196161868180901</v>
      </c>
      <c r="P113" s="10">
        <v>0.12117537872020966</v>
      </c>
      <c r="Q113" s="10">
        <v>8.8879537033398517</v>
      </c>
      <c r="R113" s="10">
        <v>6.1176790642871362E-2</v>
      </c>
    </row>
    <row r="114" spans="1:16338" s="4" customFormat="1">
      <c r="B114" s="1" t="s">
        <v>7</v>
      </c>
      <c r="C114" s="214" t="s">
        <v>45</v>
      </c>
      <c r="D114" s="10">
        <v>148.65166416649745</v>
      </c>
      <c r="E114" s="10">
        <v>322.62600740824178</v>
      </c>
      <c r="F114" s="10">
        <v>152.60878703212262</v>
      </c>
      <c r="G114" s="37">
        <v>13.9348806406771</v>
      </c>
      <c r="H114" s="10">
        <v>2951.4869727720516</v>
      </c>
      <c r="I114" s="37"/>
      <c r="J114" s="10">
        <v>5.7629940193446121</v>
      </c>
      <c r="K114" s="10">
        <v>40.909354081623533</v>
      </c>
      <c r="L114" s="10">
        <v>9.8120407135770566</v>
      </c>
      <c r="M114" s="10">
        <v>188.55679345855222</v>
      </c>
      <c r="N114" s="10">
        <v>0.23757106657119864</v>
      </c>
      <c r="O114" s="10">
        <v>0.53082189367592125</v>
      </c>
      <c r="P114" s="10">
        <v>0.1161792030232081</v>
      </c>
      <c r="Q114" s="10">
        <v>8.6544835937313902</v>
      </c>
      <c r="R114" s="10">
        <v>5.386647606601476E-2</v>
      </c>
    </row>
    <row r="115" spans="1:16338" s="4" customFormat="1">
      <c r="B115" s="1" t="s">
        <v>7</v>
      </c>
      <c r="C115" s="214" t="s">
        <v>45</v>
      </c>
      <c r="D115" s="10">
        <v>163.68423378081283</v>
      </c>
      <c r="E115" s="10">
        <v>355.37559299827416</v>
      </c>
      <c r="F115" s="10">
        <v>116.83587535205361</v>
      </c>
      <c r="G115" s="37">
        <v>15.301575118970685</v>
      </c>
      <c r="H115" s="10">
        <v>2988.9098648689264</v>
      </c>
      <c r="I115" s="10"/>
      <c r="J115" s="10">
        <v>6.1114625472059885</v>
      </c>
      <c r="K115" s="10">
        <v>38.540462060406284</v>
      </c>
      <c r="L115" s="10">
        <v>10.069716556520683</v>
      </c>
      <c r="M115" s="10">
        <v>190.8841011647491</v>
      </c>
      <c r="N115" s="10">
        <v>0.21547530084023589</v>
      </c>
      <c r="O115" s="10">
        <v>0.53422733380707355</v>
      </c>
      <c r="P115" s="10">
        <v>0.11061766459064805</v>
      </c>
      <c r="Q115" s="10">
        <v>8.8509053357634695</v>
      </c>
      <c r="R115" s="10">
        <v>5.5500405780993314E-2</v>
      </c>
    </row>
    <row r="116" spans="1:16338" s="4" customFormat="1">
      <c r="B116" s="1" t="s">
        <v>7</v>
      </c>
      <c r="C116" s="214" t="s">
        <v>45</v>
      </c>
      <c r="D116" s="10">
        <v>168.54339433046519</v>
      </c>
      <c r="E116" s="10">
        <v>365.0271929852812</v>
      </c>
      <c r="F116" s="10">
        <v>145.51987906602886</v>
      </c>
      <c r="G116" s="37">
        <v>10.189488051198646</v>
      </c>
      <c r="H116" s="10">
        <v>3056.0861841804272</v>
      </c>
      <c r="I116" s="10"/>
      <c r="J116" s="10">
        <v>6.0362387701652978</v>
      </c>
      <c r="K116" s="10">
        <v>39.682709536645518</v>
      </c>
      <c r="L116" s="10">
        <v>10.258475159223922</v>
      </c>
      <c r="M116" s="10">
        <v>197.91267067679621</v>
      </c>
      <c r="N116" s="10">
        <v>0.2308512046705237</v>
      </c>
      <c r="O116" s="10">
        <v>0.5554548402034426</v>
      </c>
      <c r="P116" s="10">
        <v>0.12345024390120161</v>
      </c>
      <c r="Q116" s="10">
        <v>8.9754375998918086</v>
      </c>
      <c r="R116" s="10">
        <v>5.8628209583237403E-2</v>
      </c>
    </row>
    <row r="117" spans="1:16338" s="4" customFormat="1">
      <c r="B117" s="1" t="s">
        <v>7</v>
      </c>
      <c r="C117" s="214" t="s">
        <v>45</v>
      </c>
      <c r="D117" s="10">
        <v>167.67695016907032</v>
      </c>
      <c r="E117" s="10">
        <v>350.63023879782276</v>
      </c>
      <c r="F117" s="10">
        <v>147.70167342580564</v>
      </c>
      <c r="G117" s="37">
        <v>13.814101840601388</v>
      </c>
      <c r="H117" s="10">
        <v>2893.2842281643771</v>
      </c>
      <c r="I117" s="10"/>
      <c r="J117" s="10">
        <v>6.1600977833394364</v>
      </c>
      <c r="K117" s="10">
        <v>39.994530900137185</v>
      </c>
      <c r="L117" s="10">
        <v>11.63647042730052</v>
      </c>
      <c r="M117" s="10">
        <v>193.98184833483268</v>
      </c>
      <c r="N117" s="10">
        <v>0.24605828219090506</v>
      </c>
      <c r="O117" s="10">
        <v>0.56371762249391599</v>
      </c>
      <c r="P117" s="10">
        <v>0.13272744753277438</v>
      </c>
      <c r="Q117" s="10">
        <v>9.1765648118774514</v>
      </c>
      <c r="R117" s="10">
        <v>5.8599261385076901E-2</v>
      </c>
      <c r="S117" s="207"/>
      <c r="T117" s="207"/>
      <c r="U117" s="207"/>
      <c r="V117" s="207"/>
      <c r="W117" s="207"/>
      <c r="X117" s="207"/>
      <c r="Y117" s="207"/>
      <c r="Z117" s="207"/>
      <c r="AA117" s="207"/>
    </row>
    <row r="118" spans="1:16338" s="192" customFormat="1">
      <c r="A118" s="31"/>
      <c r="B118" s="1" t="s">
        <v>7</v>
      </c>
      <c r="C118" s="214" t="s">
        <v>45</v>
      </c>
      <c r="D118" s="10">
        <v>165.36425188296948</v>
      </c>
      <c r="E118" s="10">
        <v>342.5951156699569</v>
      </c>
      <c r="F118" s="10">
        <v>156.46851641644125</v>
      </c>
      <c r="G118" s="37">
        <v>4.938720635861813</v>
      </c>
      <c r="H118" s="10">
        <v>2780.5918143535723</v>
      </c>
      <c r="I118" s="10"/>
      <c r="J118" s="10">
        <v>5.8917560833216971</v>
      </c>
      <c r="K118" s="10">
        <v>38.802046138984728</v>
      </c>
      <c r="L118" s="10">
        <v>10.313879022405146</v>
      </c>
      <c r="M118" s="10">
        <v>186.29485989775975</v>
      </c>
      <c r="N118" s="10">
        <v>0.23514207698061163</v>
      </c>
      <c r="O118" s="10">
        <v>0.5319831353183363</v>
      </c>
      <c r="P118" s="10">
        <v>0.12207380127657864</v>
      </c>
      <c r="Q118" s="10">
        <v>8.9807951485577675</v>
      </c>
      <c r="R118" s="10">
        <v>5.6454510905526202E-2</v>
      </c>
    </row>
    <row r="119" spans="1:16338" s="4" customFormat="1">
      <c r="B119" s="1" t="s">
        <v>7</v>
      </c>
      <c r="C119" s="214" t="s">
        <v>45</v>
      </c>
      <c r="D119" s="10">
        <v>168.16696827245792</v>
      </c>
      <c r="E119" s="10">
        <v>346.58765052834201</v>
      </c>
      <c r="F119" s="10">
        <v>140.02438977901298</v>
      </c>
      <c r="G119" s="37">
        <v>-7.119781135661718E-2</v>
      </c>
      <c r="H119" s="10">
        <v>2759.0951167972503</v>
      </c>
      <c r="I119" s="10"/>
      <c r="J119" s="10">
        <v>6.0253715714837206</v>
      </c>
      <c r="K119" s="10">
        <v>39.206189544690098</v>
      </c>
      <c r="L119" s="10">
        <v>10.356990941538429</v>
      </c>
      <c r="M119" s="10">
        <v>192.8310740027454</v>
      </c>
      <c r="N119" s="10">
        <v>0.23396667933266316</v>
      </c>
      <c r="O119" s="10">
        <v>0.51520363496481592</v>
      </c>
      <c r="P119" s="10">
        <v>0.13334013715281556</v>
      </c>
      <c r="Q119" s="10">
        <v>9.1103280681277514</v>
      </c>
      <c r="R119" s="10">
        <v>5.757291567319768E-2</v>
      </c>
    </row>
    <row r="120" spans="1:16338" s="4" customFormat="1">
      <c r="B120" s="1" t="s">
        <v>7</v>
      </c>
      <c r="C120" s="214" t="s">
        <v>45</v>
      </c>
      <c r="D120" s="10">
        <v>125.7245165581502</v>
      </c>
      <c r="E120" s="10">
        <v>271.59353451414643</v>
      </c>
      <c r="F120" s="10">
        <v>135.74511105525789</v>
      </c>
      <c r="G120" s="37">
        <v>10.272917427061264</v>
      </c>
      <c r="H120" s="10">
        <v>2661.6265795252375</v>
      </c>
      <c r="I120" s="37"/>
      <c r="J120" s="10">
        <v>5.1837723791021908</v>
      </c>
      <c r="K120" s="10">
        <v>36.090674206540839</v>
      </c>
      <c r="L120" s="10">
        <v>8.8561383722424889</v>
      </c>
      <c r="M120" s="10">
        <v>167.71139170285798</v>
      </c>
      <c r="N120" s="10">
        <v>0.18788673244858681</v>
      </c>
      <c r="O120" s="10">
        <v>0.49543177667936816</v>
      </c>
      <c r="P120" s="10">
        <v>0.12178455630583666</v>
      </c>
      <c r="Q120" s="10">
        <v>7.7970655146087928</v>
      </c>
      <c r="R120" s="10">
        <v>5.1331060531167511E-2</v>
      </c>
    </row>
    <row r="121" spans="1:16338" s="4" customFormat="1">
      <c r="B121" s="1" t="s">
        <v>7</v>
      </c>
      <c r="C121" s="214" t="s">
        <v>45</v>
      </c>
      <c r="D121" s="10">
        <v>152.37409616177422</v>
      </c>
      <c r="E121" s="10">
        <v>303.92783996270026</v>
      </c>
      <c r="F121" s="10">
        <v>132.60943236563264</v>
      </c>
      <c r="G121" s="37">
        <v>12.010344261413822</v>
      </c>
      <c r="H121" s="10">
        <v>2878.4159017692723</v>
      </c>
      <c r="I121" s="37"/>
      <c r="J121" s="10">
        <v>6.1633436768520502</v>
      </c>
      <c r="K121" s="10">
        <v>41.884378381889121</v>
      </c>
      <c r="L121" s="10">
        <v>9.7331939052740957</v>
      </c>
      <c r="M121" s="10">
        <v>187.39327536988168</v>
      </c>
      <c r="N121" s="10">
        <v>0.23958202177442409</v>
      </c>
      <c r="O121" s="10">
        <v>0.54545554693559961</v>
      </c>
      <c r="P121" s="10">
        <v>0.111589051426073</v>
      </c>
      <c r="Q121" s="10">
        <v>8.6324443730262104</v>
      </c>
      <c r="R121" s="10">
        <v>5.5257268114673214E-2</v>
      </c>
    </row>
    <row r="122" spans="1:16338" s="4" customFormat="1">
      <c r="B122" s="1" t="s">
        <v>7</v>
      </c>
      <c r="C122" s="214" t="s">
        <v>45</v>
      </c>
      <c r="D122" s="10">
        <v>143.01636990222624</v>
      </c>
      <c r="E122" s="10">
        <v>303.69527040082949</v>
      </c>
      <c r="F122" s="10">
        <v>153.00159275569311</v>
      </c>
      <c r="G122" s="37">
        <v>10.20055564887363</v>
      </c>
      <c r="H122" s="10">
        <v>2986.6653669896614</v>
      </c>
      <c r="I122" s="37"/>
      <c r="J122" s="10">
        <v>5.8511571907242956</v>
      </c>
      <c r="K122" s="10">
        <v>41.025185000264479</v>
      </c>
      <c r="L122" s="10">
        <v>9.8155344612819224</v>
      </c>
      <c r="M122" s="10">
        <v>188.39512206728662</v>
      </c>
      <c r="N122" s="10">
        <v>0.24468536391674145</v>
      </c>
      <c r="O122" s="10">
        <v>0.47794881192308497</v>
      </c>
      <c r="P122" s="10">
        <v>0.13410233912341718</v>
      </c>
      <c r="Q122" s="10">
        <v>8.714085367701216</v>
      </c>
      <c r="R122" s="10">
        <v>5.8456179054531196E-2</v>
      </c>
    </row>
    <row r="123" spans="1:16338" s="4" customFormat="1">
      <c r="B123" s="1" t="s">
        <v>7</v>
      </c>
      <c r="C123" s="214" t="s">
        <v>45</v>
      </c>
      <c r="D123" s="10">
        <v>171.3031985189792</v>
      </c>
      <c r="E123" s="10">
        <v>365.33486067835753</v>
      </c>
      <c r="F123" s="10">
        <v>132.15459492885856</v>
      </c>
      <c r="G123" s="37">
        <v>12.311558697396022</v>
      </c>
      <c r="H123" s="10">
        <v>2993.4200718814132</v>
      </c>
      <c r="I123" s="10"/>
      <c r="J123" s="10">
        <v>6.0682392084925771</v>
      </c>
      <c r="K123" s="10">
        <v>39.835175330606248</v>
      </c>
      <c r="L123" s="10">
        <v>10.348597078783104</v>
      </c>
      <c r="M123" s="10">
        <v>196.21950354985236</v>
      </c>
      <c r="N123" s="10">
        <v>0.20744936463348743</v>
      </c>
      <c r="O123" s="10">
        <v>0.56470566086992946</v>
      </c>
      <c r="P123" s="10">
        <v>0.12421174386748152</v>
      </c>
      <c r="Q123" s="10">
        <v>9.1433568675057106</v>
      </c>
      <c r="R123" s="10">
        <v>5.7657802310806826E-2</v>
      </c>
    </row>
    <row r="124" spans="1:16338" s="4" customFormat="1">
      <c r="B124" s="1" t="s">
        <v>7</v>
      </c>
      <c r="C124" s="214" t="s">
        <v>45</v>
      </c>
      <c r="D124" s="10">
        <v>168.06262590150251</v>
      </c>
      <c r="E124" s="10">
        <v>362.50638854650657</v>
      </c>
      <c r="F124" s="10">
        <v>141.92340484293737</v>
      </c>
      <c r="G124" s="37">
        <v>4.2214827054812574</v>
      </c>
      <c r="H124" s="10">
        <v>2890.3546583177281</v>
      </c>
      <c r="I124" s="10"/>
      <c r="J124" s="10">
        <v>6.021128095849237</v>
      </c>
      <c r="K124" s="10">
        <v>39.176499969194957</v>
      </c>
      <c r="L124" s="10">
        <v>10.366096796238303</v>
      </c>
      <c r="M124" s="10">
        <v>197.51878110111861</v>
      </c>
      <c r="N124" s="10">
        <v>0.25514474411002969</v>
      </c>
      <c r="O124" s="10">
        <v>0.52725468726984637</v>
      </c>
      <c r="P124" s="10">
        <v>0.13882662386862551</v>
      </c>
      <c r="Q124" s="10">
        <v>9.1108119323578975</v>
      </c>
      <c r="R124" s="10">
        <v>5.7908036504449333E-2</v>
      </c>
    </row>
    <row r="125" spans="1:16338" s="4" customFormat="1">
      <c r="B125" s="1" t="s">
        <v>7</v>
      </c>
      <c r="C125" s="214" t="s">
        <v>45</v>
      </c>
      <c r="D125" s="10">
        <v>157.17155949195759</v>
      </c>
      <c r="E125" s="10">
        <v>361.61421649044894</v>
      </c>
      <c r="F125" s="10">
        <v>144.15009341553159</v>
      </c>
      <c r="G125" s="37">
        <v>6.8994423623980072</v>
      </c>
      <c r="H125" s="10">
        <v>2961.7625578747188</v>
      </c>
      <c r="I125" s="10"/>
      <c r="J125" s="10">
        <v>6.0669537883433682</v>
      </c>
      <c r="K125" s="10">
        <v>38.784976985396575</v>
      </c>
      <c r="L125" s="10">
        <v>10.311442209585344</v>
      </c>
      <c r="M125" s="10">
        <v>192.76446401556578</v>
      </c>
      <c r="N125" s="10">
        <v>0.21339858581251786</v>
      </c>
      <c r="O125" s="10">
        <v>0.49226402043295264</v>
      </c>
      <c r="P125" s="10">
        <v>0.12549462090711999</v>
      </c>
      <c r="Q125" s="10">
        <v>9.0004311122253871</v>
      </c>
      <c r="R125" s="10">
        <v>5.5073143109393624E-2</v>
      </c>
    </row>
    <row r="126" spans="1:16338" s="4" customFormat="1">
      <c r="B126" s="1" t="s">
        <v>7</v>
      </c>
      <c r="C126" s="214" t="s">
        <v>45</v>
      </c>
      <c r="D126" s="10">
        <v>150</v>
      </c>
      <c r="E126" s="10">
        <v>331</v>
      </c>
      <c r="F126" s="10">
        <v>149</v>
      </c>
      <c r="G126" s="37">
        <v>23</v>
      </c>
      <c r="H126" s="10">
        <v>2830</v>
      </c>
      <c r="I126" s="10">
        <v>0.15</v>
      </c>
      <c r="J126" s="10">
        <v>5.4</v>
      </c>
      <c r="K126" s="10">
        <v>39</v>
      </c>
      <c r="L126" s="10">
        <v>9.6</v>
      </c>
      <c r="M126" s="10">
        <v>184.7</v>
      </c>
      <c r="N126" s="10">
        <v>0.23400000000000001</v>
      </c>
      <c r="O126" s="10">
        <v>0.50900000000000001</v>
      </c>
      <c r="P126" s="10">
        <v>0.11</v>
      </c>
      <c r="Q126" s="10">
        <v>8.0079999999999991</v>
      </c>
      <c r="R126" s="10">
        <v>5.1999999999999998E-2</v>
      </c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  <c r="BGA126" s="10"/>
      <c r="BGB126" s="10"/>
      <c r="BGC126" s="10"/>
      <c r="BGD126" s="10"/>
      <c r="BGE126" s="10"/>
      <c r="BGF126" s="10"/>
      <c r="BGG126" s="10"/>
      <c r="BGH126" s="10"/>
      <c r="BGI126" s="10"/>
      <c r="BGJ126" s="10"/>
      <c r="BGK126" s="10"/>
      <c r="BGL126" s="10"/>
      <c r="BGM126" s="10"/>
      <c r="BGN126" s="10"/>
      <c r="BGO126" s="10"/>
      <c r="BGP126" s="10"/>
      <c r="BGQ126" s="10"/>
      <c r="BGR126" s="10"/>
      <c r="BGS126" s="10"/>
      <c r="BGT126" s="10"/>
      <c r="BGU126" s="10"/>
      <c r="BGV126" s="10"/>
      <c r="BGW126" s="10"/>
      <c r="BGX126" s="10"/>
      <c r="BGY126" s="10"/>
      <c r="BGZ126" s="10"/>
      <c r="BHA126" s="10"/>
      <c r="BHB126" s="10"/>
      <c r="BHC126" s="10"/>
      <c r="BHD126" s="10"/>
      <c r="BHE126" s="10"/>
      <c r="BHF126" s="10"/>
      <c r="BHG126" s="10"/>
      <c r="BHH126" s="10"/>
      <c r="BHI126" s="10"/>
      <c r="BHJ126" s="10"/>
      <c r="BHK126" s="10"/>
      <c r="BHL126" s="10"/>
      <c r="BHM126" s="10"/>
      <c r="BHN126" s="10"/>
      <c r="BHO126" s="10"/>
      <c r="BHP126" s="10"/>
      <c r="BHQ126" s="10"/>
      <c r="BHR126" s="10"/>
      <c r="BHS126" s="10"/>
      <c r="BHT126" s="10"/>
      <c r="BHU126" s="10"/>
      <c r="BHV126" s="10"/>
      <c r="BHW126" s="10"/>
      <c r="BHX126" s="10"/>
      <c r="BHY126" s="10"/>
      <c r="BHZ126" s="10"/>
      <c r="BIA126" s="10"/>
      <c r="BIB126" s="10"/>
      <c r="BIC126" s="10"/>
      <c r="BID126" s="10"/>
      <c r="BIE126" s="10"/>
      <c r="BIF126" s="10"/>
      <c r="BIG126" s="10"/>
      <c r="BIH126" s="10"/>
      <c r="BII126" s="10"/>
      <c r="BIJ126" s="10"/>
      <c r="BIK126" s="10"/>
      <c r="BIL126" s="10"/>
      <c r="BIM126" s="10"/>
      <c r="BIN126" s="10"/>
      <c r="BIO126" s="10"/>
      <c r="BIP126" s="10"/>
      <c r="BIQ126" s="10"/>
      <c r="BIR126" s="10"/>
      <c r="BIS126" s="10"/>
      <c r="BIT126" s="10"/>
      <c r="BIU126" s="10"/>
      <c r="BIV126" s="10"/>
      <c r="BIW126" s="10"/>
      <c r="BIX126" s="10"/>
      <c r="BIY126" s="10"/>
      <c r="BIZ126" s="10"/>
      <c r="BJA126" s="10"/>
      <c r="BJB126" s="10"/>
      <c r="BJC126" s="10"/>
      <c r="BJD126" s="10"/>
      <c r="BJE126" s="10"/>
      <c r="BJF126" s="10"/>
      <c r="BJG126" s="10"/>
      <c r="BJH126" s="10"/>
      <c r="BJI126" s="10"/>
      <c r="BJJ126" s="10"/>
      <c r="BJK126" s="10"/>
      <c r="BJL126" s="10"/>
      <c r="BJM126" s="10"/>
      <c r="BJN126" s="10"/>
      <c r="BJO126" s="10"/>
      <c r="BJP126" s="10"/>
      <c r="BJQ126" s="10"/>
      <c r="BJR126" s="10"/>
      <c r="BJS126" s="10"/>
      <c r="BJT126" s="10"/>
      <c r="BJU126" s="10"/>
      <c r="BJV126" s="10"/>
      <c r="BJW126" s="10"/>
      <c r="BJX126" s="10"/>
      <c r="BJY126" s="10"/>
      <c r="BJZ126" s="10"/>
      <c r="BKA126" s="10"/>
      <c r="BKB126" s="10"/>
      <c r="BKC126" s="10"/>
      <c r="BKD126" s="10"/>
      <c r="BKE126" s="10"/>
      <c r="BKF126" s="10"/>
      <c r="BKG126" s="10"/>
      <c r="BKH126" s="10"/>
      <c r="BKI126" s="10"/>
      <c r="BKJ126" s="10"/>
      <c r="BKK126" s="10"/>
      <c r="BKL126" s="10"/>
      <c r="BKM126" s="10"/>
      <c r="BKN126" s="10"/>
      <c r="BKO126" s="10"/>
      <c r="BKP126" s="10"/>
      <c r="BKQ126" s="10"/>
      <c r="BKR126" s="10"/>
      <c r="BKS126" s="10"/>
      <c r="BKT126" s="10"/>
      <c r="BKU126" s="10"/>
      <c r="BKV126" s="10"/>
      <c r="BKW126" s="10"/>
      <c r="BKX126" s="10"/>
      <c r="BKY126" s="10"/>
      <c r="BKZ126" s="10"/>
      <c r="BLA126" s="10"/>
      <c r="BLB126" s="10"/>
      <c r="BLC126" s="10"/>
      <c r="BLD126" s="10"/>
      <c r="BLE126" s="10"/>
      <c r="BLF126" s="10"/>
      <c r="BLG126" s="10"/>
      <c r="BLH126" s="10"/>
      <c r="BLI126" s="10"/>
      <c r="BLJ126" s="10"/>
      <c r="BLK126" s="10"/>
      <c r="BLL126" s="10"/>
      <c r="BLM126" s="10"/>
      <c r="BLN126" s="10"/>
      <c r="BLO126" s="10"/>
      <c r="BLP126" s="10"/>
      <c r="BLQ126" s="10"/>
      <c r="BLR126" s="10"/>
      <c r="BLS126" s="10"/>
      <c r="BLT126" s="10"/>
      <c r="BLU126" s="10"/>
      <c r="BLV126" s="10"/>
      <c r="BLW126" s="10"/>
      <c r="BLX126" s="10"/>
      <c r="BLY126" s="10"/>
      <c r="BLZ126" s="10"/>
      <c r="BMA126" s="10"/>
      <c r="BMB126" s="10"/>
      <c r="BMC126" s="10"/>
      <c r="BMD126" s="10"/>
      <c r="BME126" s="10"/>
      <c r="BMF126" s="10"/>
      <c r="BMG126" s="10"/>
      <c r="BMH126" s="10"/>
      <c r="BMI126" s="10"/>
      <c r="BMJ126" s="10"/>
      <c r="BMK126" s="10"/>
      <c r="BML126" s="10"/>
      <c r="BMM126" s="10"/>
      <c r="BMN126" s="10"/>
      <c r="BMO126" s="10"/>
      <c r="BMP126" s="10"/>
      <c r="BMQ126" s="10"/>
      <c r="BMR126" s="10"/>
      <c r="BMS126" s="10"/>
      <c r="BMT126" s="10"/>
      <c r="BMU126" s="10"/>
      <c r="BMV126" s="10"/>
      <c r="BMW126" s="10"/>
      <c r="BMX126" s="10"/>
      <c r="BMY126" s="10"/>
      <c r="BMZ126" s="10"/>
      <c r="BNA126" s="10"/>
      <c r="BNB126" s="10"/>
      <c r="BNC126" s="10"/>
      <c r="BND126" s="10"/>
      <c r="BNE126" s="10"/>
      <c r="BNF126" s="10"/>
      <c r="BNG126" s="10"/>
      <c r="BNH126" s="10"/>
      <c r="BNI126" s="10"/>
      <c r="BNJ126" s="10"/>
      <c r="BNK126" s="10"/>
      <c r="BNL126" s="10"/>
      <c r="BNM126" s="10"/>
      <c r="BNN126" s="10"/>
      <c r="BNO126" s="10"/>
      <c r="BNP126" s="10"/>
      <c r="BNQ126" s="10"/>
      <c r="BNR126" s="10"/>
      <c r="BNS126" s="10"/>
      <c r="BNT126" s="10"/>
      <c r="BNU126" s="10"/>
      <c r="BNV126" s="10"/>
      <c r="BNW126" s="10"/>
      <c r="BNX126" s="10"/>
      <c r="BNY126" s="10"/>
      <c r="BNZ126" s="10"/>
      <c r="BOA126" s="10"/>
      <c r="BOB126" s="10"/>
      <c r="BOC126" s="10"/>
      <c r="BOD126" s="10"/>
      <c r="BOE126" s="10"/>
      <c r="BOF126" s="10"/>
      <c r="BOG126" s="10"/>
      <c r="BOH126" s="10"/>
      <c r="BOI126" s="10"/>
      <c r="BOJ126" s="10"/>
      <c r="BOK126" s="10"/>
      <c r="BOL126" s="10"/>
      <c r="BOM126" s="10"/>
      <c r="BON126" s="10"/>
      <c r="BOO126" s="10"/>
      <c r="BOP126" s="10"/>
      <c r="BOQ126" s="10"/>
      <c r="BOR126" s="10"/>
      <c r="BOS126" s="10"/>
      <c r="BOT126" s="10"/>
      <c r="BOU126" s="10"/>
      <c r="BOV126" s="10"/>
      <c r="BOW126" s="10"/>
      <c r="BOX126" s="10"/>
      <c r="BOY126" s="10"/>
      <c r="BOZ126" s="10"/>
      <c r="BPA126" s="10"/>
      <c r="BPB126" s="10"/>
      <c r="BPC126" s="10"/>
      <c r="BPD126" s="10"/>
      <c r="BPE126" s="10"/>
      <c r="BPF126" s="10"/>
      <c r="BPG126" s="10"/>
      <c r="BPH126" s="10"/>
      <c r="BPI126" s="10"/>
      <c r="BPJ126" s="10"/>
      <c r="BPK126" s="10"/>
      <c r="BPL126" s="10"/>
      <c r="BPM126" s="10"/>
      <c r="BPN126" s="10"/>
      <c r="BPO126" s="10"/>
      <c r="BPP126" s="10"/>
      <c r="BPQ126" s="10"/>
      <c r="BPR126" s="10"/>
      <c r="BPS126" s="10"/>
      <c r="BPT126" s="10"/>
      <c r="BPU126" s="10"/>
      <c r="BPV126" s="10"/>
      <c r="BPW126" s="10"/>
      <c r="BPX126" s="10"/>
      <c r="BPY126" s="10"/>
      <c r="BPZ126" s="10"/>
      <c r="BQA126" s="10"/>
      <c r="BQB126" s="10"/>
      <c r="BQC126" s="10"/>
      <c r="BQD126" s="10"/>
      <c r="BQE126" s="10"/>
      <c r="BQF126" s="10"/>
      <c r="BQG126" s="10"/>
      <c r="BQH126" s="10"/>
      <c r="BQI126" s="10"/>
      <c r="BQJ126" s="10"/>
      <c r="BQK126" s="10"/>
      <c r="BQL126" s="10"/>
      <c r="BQM126" s="10"/>
      <c r="BQN126" s="10"/>
      <c r="BQO126" s="10"/>
      <c r="BQP126" s="10"/>
      <c r="BQQ126" s="10"/>
      <c r="BQR126" s="10"/>
      <c r="BQS126" s="10"/>
      <c r="BQT126" s="10"/>
      <c r="BQU126" s="10"/>
      <c r="BQV126" s="10"/>
      <c r="BQW126" s="10"/>
      <c r="BQX126" s="10"/>
      <c r="BQY126" s="10"/>
      <c r="BQZ126" s="10"/>
      <c r="BRA126" s="10"/>
      <c r="BRB126" s="10"/>
      <c r="BRC126" s="10"/>
      <c r="BRD126" s="10"/>
      <c r="BRE126" s="10"/>
      <c r="BRF126" s="10"/>
      <c r="BRG126" s="10"/>
      <c r="BRH126" s="10"/>
      <c r="BRI126" s="10"/>
      <c r="BRJ126" s="10"/>
      <c r="BRK126" s="10"/>
      <c r="BRL126" s="10"/>
      <c r="BRM126" s="10"/>
      <c r="BRN126" s="10"/>
      <c r="BRO126" s="10"/>
      <c r="BRP126" s="10"/>
      <c r="BRQ126" s="10"/>
      <c r="BRR126" s="10"/>
      <c r="BRS126" s="10"/>
      <c r="BRT126" s="10"/>
      <c r="BRU126" s="10"/>
      <c r="BRV126" s="10"/>
      <c r="BRW126" s="10"/>
      <c r="BRX126" s="10"/>
      <c r="BRY126" s="10"/>
      <c r="BRZ126" s="10"/>
      <c r="BSA126" s="10"/>
      <c r="BSB126" s="10"/>
      <c r="BSC126" s="10"/>
      <c r="BSD126" s="10"/>
      <c r="BSE126" s="10"/>
      <c r="BSF126" s="10"/>
      <c r="BSG126" s="10"/>
      <c r="BSH126" s="10"/>
      <c r="BSI126" s="10"/>
      <c r="BSJ126" s="10"/>
      <c r="BSK126" s="10"/>
      <c r="BSL126" s="10"/>
      <c r="BSM126" s="10"/>
      <c r="BSN126" s="10"/>
      <c r="BSO126" s="10"/>
      <c r="BSP126" s="10"/>
      <c r="BSQ126" s="10"/>
      <c r="BSR126" s="10"/>
      <c r="BSS126" s="10"/>
      <c r="BST126" s="10"/>
      <c r="BSU126" s="10"/>
      <c r="BSV126" s="10"/>
      <c r="BSW126" s="10"/>
      <c r="BSX126" s="10"/>
      <c r="BSY126" s="10"/>
      <c r="BSZ126" s="10"/>
      <c r="BTA126" s="10"/>
      <c r="BTB126" s="10"/>
      <c r="BTC126" s="10"/>
      <c r="BTD126" s="10"/>
      <c r="BTE126" s="10"/>
      <c r="BTF126" s="10"/>
      <c r="BTG126" s="10"/>
      <c r="BTH126" s="10"/>
      <c r="BTI126" s="10"/>
      <c r="BTJ126" s="10"/>
      <c r="BTK126" s="10"/>
      <c r="BTL126" s="10"/>
      <c r="BTM126" s="10"/>
      <c r="BTN126" s="10"/>
      <c r="BTO126" s="10"/>
      <c r="BTP126" s="10"/>
      <c r="BTQ126" s="10"/>
      <c r="BTR126" s="10"/>
      <c r="BTS126" s="10"/>
      <c r="BTT126" s="10"/>
      <c r="BTU126" s="10"/>
      <c r="BTV126" s="10"/>
      <c r="BTW126" s="10"/>
      <c r="BTX126" s="10"/>
      <c r="BTY126" s="10"/>
      <c r="BTZ126" s="10"/>
      <c r="BUA126" s="10"/>
      <c r="BUB126" s="10"/>
      <c r="BUC126" s="10"/>
      <c r="BUD126" s="10"/>
      <c r="BUE126" s="10"/>
      <c r="BUF126" s="10"/>
      <c r="BUG126" s="10"/>
      <c r="BUH126" s="10"/>
      <c r="BUI126" s="10"/>
      <c r="BUJ126" s="10"/>
      <c r="BUK126" s="10"/>
      <c r="BUL126" s="10"/>
      <c r="BUM126" s="10"/>
      <c r="BUN126" s="10"/>
      <c r="BUO126" s="10"/>
      <c r="BUP126" s="10"/>
      <c r="BUQ126" s="10"/>
      <c r="BUR126" s="10"/>
      <c r="BUS126" s="10"/>
      <c r="BUT126" s="10"/>
      <c r="BUU126" s="10"/>
      <c r="BUV126" s="10"/>
      <c r="BUW126" s="10"/>
      <c r="BUX126" s="10"/>
      <c r="BUY126" s="10"/>
      <c r="BUZ126" s="10"/>
      <c r="BVA126" s="10"/>
      <c r="BVB126" s="10"/>
      <c r="BVC126" s="10"/>
      <c r="BVD126" s="10"/>
      <c r="BVE126" s="10"/>
      <c r="BVF126" s="10"/>
      <c r="BVG126" s="10"/>
      <c r="BVH126" s="10"/>
      <c r="BVI126" s="10"/>
      <c r="BVJ126" s="10"/>
      <c r="BVK126" s="10"/>
      <c r="BVL126" s="10"/>
      <c r="BVM126" s="10"/>
      <c r="BVN126" s="10"/>
      <c r="BVO126" s="10"/>
      <c r="BVP126" s="10"/>
      <c r="BVQ126" s="10"/>
      <c r="BVR126" s="10"/>
      <c r="BVS126" s="10"/>
      <c r="BVT126" s="10"/>
      <c r="BVU126" s="10"/>
      <c r="BVV126" s="10"/>
      <c r="BVW126" s="10"/>
      <c r="BVX126" s="10"/>
      <c r="BVY126" s="10"/>
      <c r="BVZ126" s="10"/>
      <c r="BWA126" s="10"/>
      <c r="BWB126" s="10"/>
      <c r="BWC126" s="10"/>
      <c r="BWD126" s="10"/>
      <c r="BWE126" s="10"/>
      <c r="BWF126" s="10"/>
      <c r="BWG126" s="10"/>
      <c r="BWH126" s="10"/>
      <c r="BWI126" s="10"/>
      <c r="BWJ126" s="10"/>
      <c r="BWK126" s="10"/>
      <c r="BWL126" s="10"/>
      <c r="BWM126" s="10"/>
      <c r="BWN126" s="10"/>
      <c r="BWO126" s="10"/>
      <c r="BWP126" s="10"/>
      <c r="BWQ126" s="10"/>
      <c r="BWR126" s="10"/>
      <c r="BWS126" s="10"/>
      <c r="BWT126" s="10"/>
      <c r="BWU126" s="10"/>
      <c r="BWV126" s="10"/>
      <c r="BWW126" s="10"/>
      <c r="BWX126" s="10"/>
      <c r="BWY126" s="10"/>
      <c r="BWZ126" s="10"/>
      <c r="BXA126" s="10"/>
      <c r="BXB126" s="10"/>
      <c r="BXC126" s="10"/>
      <c r="BXD126" s="10"/>
      <c r="BXE126" s="10"/>
      <c r="BXF126" s="10"/>
      <c r="BXG126" s="10"/>
      <c r="BXH126" s="10"/>
      <c r="BXI126" s="10"/>
      <c r="BXJ126" s="10"/>
      <c r="BXK126" s="10"/>
      <c r="BXL126" s="10"/>
      <c r="BXM126" s="10"/>
      <c r="BXN126" s="10"/>
      <c r="BXO126" s="10"/>
      <c r="BXP126" s="10"/>
      <c r="BXQ126" s="10"/>
      <c r="BXR126" s="10"/>
      <c r="BXS126" s="10"/>
      <c r="BXT126" s="10"/>
      <c r="BXU126" s="10"/>
      <c r="BXV126" s="10"/>
      <c r="BXW126" s="10"/>
      <c r="BXX126" s="10"/>
      <c r="BXY126" s="10"/>
      <c r="BXZ126" s="10"/>
      <c r="BYA126" s="10"/>
      <c r="BYB126" s="10"/>
      <c r="BYC126" s="10"/>
      <c r="BYD126" s="10"/>
      <c r="BYE126" s="10"/>
      <c r="BYF126" s="10"/>
      <c r="BYG126" s="10"/>
      <c r="BYH126" s="10"/>
      <c r="BYI126" s="10"/>
      <c r="BYJ126" s="10"/>
      <c r="BYK126" s="10"/>
      <c r="BYL126" s="10"/>
      <c r="BYM126" s="10"/>
      <c r="BYN126" s="10"/>
      <c r="BYO126" s="10"/>
      <c r="BYP126" s="10"/>
      <c r="BYQ126" s="10"/>
      <c r="BYR126" s="10"/>
      <c r="BYS126" s="10"/>
      <c r="BYT126" s="10"/>
      <c r="BYU126" s="10"/>
      <c r="BYV126" s="10"/>
      <c r="BYW126" s="10"/>
      <c r="BYX126" s="10"/>
      <c r="BYY126" s="10"/>
      <c r="BYZ126" s="10"/>
      <c r="BZA126" s="10"/>
      <c r="BZB126" s="10"/>
      <c r="BZC126" s="10"/>
      <c r="BZD126" s="10"/>
      <c r="BZE126" s="10"/>
      <c r="BZF126" s="10"/>
      <c r="BZG126" s="10"/>
      <c r="BZH126" s="10"/>
      <c r="BZI126" s="10"/>
      <c r="BZJ126" s="10"/>
      <c r="BZK126" s="10"/>
      <c r="BZL126" s="10"/>
      <c r="BZM126" s="10"/>
      <c r="BZN126" s="10"/>
      <c r="BZO126" s="10"/>
      <c r="BZP126" s="10"/>
      <c r="BZQ126" s="10"/>
      <c r="BZR126" s="10"/>
      <c r="BZS126" s="10"/>
      <c r="BZT126" s="10"/>
      <c r="BZU126" s="10"/>
      <c r="BZV126" s="10"/>
      <c r="BZW126" s="10"/>
      <c r="BZX126" s="10"/>
      <c r="BZY126" s="10"/>
      <c r="BZZ126" s="10"/>
      <c r="CAA126" s="10"/>
      <c r="CAB126" s="10"/>
      <c r="CAC126" s="10"/>
      <c r="CAD126" s="10"/>
      <c r="CAE126" s="10"/>
      <c r="CAF126" s="10"/>
      <c r="CAG126" s="10"/>
      <c r="CAH126" s="10"/>
      <c r="CAI126" s="10"/>
      <c r="CAJ126" s="10"/>
      <c r="CAK126" s="10"/>
      <c r="CAL126" s="10"/>
      <c r="CAM126" s="10"/>
      <c r="CAN126" s="10"/>
      <c r="CAO126" s="10"/>
      <c r="CAP126" s="10"/>
      <c r="CAQ126" s="10"/>
      <c r="CAR126" s="10"/>
      <c r="CAS126" s="10"/>
      <c r="CAT126" s="10"/>
      <c r="CAU126" s="10"/>
      <c r="CAV126" s="10"/>
      <c r="CAW126" s="10"/>
      <c r="CAX126" s="10"/>
      <c r="CAY126" s="10"/>
      <c r="CAZ126" s="10"/>
      <c r="CBA126" s="10"/>
      <c r="CBB126" s="10"/>
      <c r="CBC126" s="10"/>
      <c r="CBD126" s="10"/>
      <c r="CBE126" s="10"/>
      <c r="CBF126" s="10"/>
      <c r="CBG126" s="10"/>
      <c r="CBH126" s="10"/>
      <c r="CBI126" s="10"/>
      <c r="CBJ126" s="10"/>
      <c r="CBK126" s="10"/>
      <c r="CBL126" s="10"/>
      <c r="CBM126" s="10"/>
      <c r="CBN126" s="10"/>
      <c r="CBO126" s="10"/>
      <c r="CBP126" s="10"/>
      <c r="CBQ126" s="10"/>
      <c r="CBR126" s="10"/>
      <c r="CBS126" s="10"/>
      <c r="CBT126" s="10"/>
      <c r="CBU126" s="10"/>
      <c r="CBV126" s="10"/>
      <c r="CBW126" s="10"/>
      <c r="CBX126" s="10"/>
      <c r="CBY126" s="10"/>
      <c r="CBZ126" s="10"/>
      <c r="CCA126" s="10"/>
      <c r="CCB126" s="10"/>
      <c r="CCC126" s="10"/>
      <c r="CCD126" s="10"/>
      <c r="CCE126" s="10"/>
      <c r="CCF126" s="10"/>
      <c r="CCG126" s="10"/>
      <c r="CCH126" s="10"/>
      <c r="CCI126" s="10"/>
      <c r="CCJ126" s="10"/>
      <c r="CCK126" s="10"/>
      <c r="CCL126" s="10"/>
      <c r="CCM126" s="10"/>
      <c r="CCN126" s="10"/>
      <c r="CCO126" s="10"/>
      <c r="CCP126" s="10"/>
      <c r="CCQ126" s="10"/>
      <c r="CCR126" s="10"/>
      <c r="CCS126" s="10"/>
      <c r="CCT126" s="10"/>
      <c r="CCU126" s="10"/>
      <c r="CCV126" s="10"/>
      <c r="CCW126" s="10"/>
      <c r="CCX126" s="10"/>
      <c r="CCY126" s="10"/>
      <c r="CCZ126" s="10"/>
      <c r="CDA126" s="10"/>
      <c r="CDB126" s="10"/>
      <c r="CDC126" s="10"/>
      <c r="CDD126" s="10"/>
      <c r="CDE126" s="10"/>
      <c r="CDF126" s="10"/>
      <c r="CDG126" s="10"/>
      <c r="CDH126" s="10"/>
      <c r="CDI126" s="10"/>
      <c r="CDJ126" s="10"/>
      <c r="CDK126" s="10"/>
      <c r="CDL126" s="10"/>
      <c r="CDM126" s="10"/>
      <c r="CDN126" s="10"/>
      <c r="CDO126" s="10"/>
      <c r="CDP126" s="10"/>
      <c r="CDQ126" s="10"/>
      <c r="CDR126" s="10"/>
      <c r="CDS126" s="10"/>
      <c r="CDT126" s="10"/>
      <c r="CDU126" s="10"/>
      <c r="CDV126" s="10"/>
      <c r="CDW126" s="10"/>
      <c r="CDX126" s="10"/>
      <c r="CDY126" s="10"/>
      <c r="CDZ126" s="10"/>
      <c r="CEA126" s="10"/>
      <c r="CEB126" s="10"/>
      <c r="CEC126" s="10"/>
      <c r="CED126" s="10"/>
      <c r="CEE126" s="10"/>
      <c r="CEF126" s="10"/>
      <c r="CEG126" s="10"/>
      <c r="CEH126" s="10"/>
      <c r="CEI126" s="10"/>
      <c r="CEJ126" s="10"/>
      <c r="CEK126" s="10"/>
      <c r="CEL126" s="10"/>
      <c r="CEM126" s="10"/>
      <c r="CEN126" s="10"/>
      <c r="CEO126" s="10"/>
      <c r="CEP126" s="10"/>
      <c r="CEQ126" s="10"/>
      <c r="CER126" s="10"/>
      <c r="CES126" s="10"/>
      <c r="CET126" s="10"/>
      <c r="CEU126" s="10"/>
      <c r="CEV126" s="10"/>
      <c r="CEW126" s="10"/>
      <c r="CEX126" s="10"/>
      <c r="CEY126" s="10"/>
      <c r="CEZ126" s="10"/>
      <c r="CFA126" s="10"/>
      <c r="CFB126" s="10"/>
      <c r="CFC126" s="10"/>
      <c r="CFD126" s="10"/>
      <c r="CFE126" s="10"/>
      <c r="CFF126" s="10"/>
      <c r="CFG126" s="10"/>
      <c r="CFH126" s="10"/>
      <c r="CFI126" s="10"/>
      <c r="CFJ126" s="10"/>
      <c r="CFK126" s="10"/>
      <c r="CFL126" s="10"/>
      <c r="CFM126" s="10"/>
      <c r="CFN126" s="10"/>
      <c r="CFO126" s="10"/>
      <c r="CFP126" s="10"/>
      <c r="CFQ126" s="10"/>
      <c r="CFR126" s="10"/>
      <c r="CFS126" s="10"/>
      <c r="CFT126" s="10"/>
      <c r="CFU126" s="10"/>
      <c r="CFV126" s="10"/>
      <c r="CFW126" s="10"/>
      <c r="CFX126" s="10"/>
      <c r="CFY126" s="10"/>
      <c r="CFZ126" s="10"/>
      <c r="CGA126" s="10"/>
      <c r="CGB126" s="10"/>
      <c r="CGC126" s="10"/>
      <c r="CGD126" s="10"/>
      <c r="CGE126" s="10"/>
      <c r="CGF126" s="10"/>
      <c r="CGG126" s="10"/>
      <c r="CGH126" s="10"/>
      <c r="CGI126" s="10"/>
      <c r="CGJ126" s="10"/>
      <c r="CGK126" s="10"/>
      <c r="CGL126" s="10"/>
      <c r="CGM126" s="10"/>
      <c r="CGN126" s="10"/>
      <c r="CGO126" s="10"/>
      <c r="CGP126" s="10"/>
      <c r="CGQ126" s="10"/>
      <c r="CGR126" s="10"/>
      <c r="CGS126" s="10"/>
      <c r="CGT126" s="10"/>
      <c r="CGU126" s="10"/>
      <c r="CGV126" s="10"/>
      <c r="CGW126" s="10"/>
      <c r="CGX126" s="10"/>
      <c r="CGY126" s="10"/>
      <c r="CGZ126" s="10"/>
      <c r="CHA126" s="10"/>
      <c r="CHB126" s="10"/>
      <c r="CHC126" s="10"/>
      <c r="CHD126" s="10"/>
      <c r="CHE126" s="10"/>
      <c r="CHF126" s="10"/>
      <c r="CHG126" s="10"/>
      <c r="CHH126" s="10"/>
      <c r="CHI126" s="10"/>
      <c r="CHJ126" s="10"/>
      <c r="CHK126" s="10"/>
      <c r="CHL126" s="10"/>
      <c r="CHM126" s="10"/>
      <c r="CHN126" s="10"/>
      <c r="CHO126" s="10"/>
      <c r="CHP126" s="10"/>
      <c r="CHQ126" s="10"/>
      <c r="CHR126" s="10"/>
      <c r="CHS126" s="10"/>
      <c r="CHT126" s="10"/>
      <c r="CHU126" s="10"/>
      <c r="CHV126" s="10"/>
      <c r="CHW126" s="10"/>
      <c r="CHX126" s="10"/>
      <c r="CHY126" s="10"/>
      <c r="CHZ126" s="10"/>
      <c r="CIA126" s="10"/>
      <c r="CIB126" s="10"/>
      <c r="CIC126" s="10"/>
      <c r="CID126" s="10"/>
      <c r="CIE126" s="10"/>
      <c r="CIF126" s="10"/>
      <c r="CIG126" s="10"/>
      <c r="CIH126" s="10"/>
      <c r="CII126" s="10"/>
      <c r="CIJ126" s="10"/>
      <c r="CIK126" s="10"/>
      <c r="CIL126" s="10"/>
      <c r="CIM126" s="10"/>
      <c r="CIN126" s="10"/>
      <c r="CIO126" s="10"/>
      <c r="CIP126" s="10"/>
      <c r="CIQ126" s="10"/>
      <c r="CIR126" s="10"/>
      <c r="CIS126" s="10"/>
      <c r="CIT126" s="10"/>
      <c r="CIU126" s="10"/>
      <c r="CIV126" s="10"/>
      <c r="CIW126" s="10"/>
      <c r="CIX126" s="10"/>
      <c r="CIY126" s="10"/>
      <c r="CIZ126" s="10"/>
      <c r="CJA126" s="10"/>
      <c r="CJB126" s="10"/>
      <c r="CJC126" s="10"/>
      <c r="CJD126" s="10"/>
      <c r="CJE126" s="10"/>
      <c r="CJF126" s="10"/>
      <c r="CJG126" s="10"/>
      <c r="CJH126" s="10"/>
      <c r="CJI126" s="10"/>
      <c r="CJJ126" s="10"/>
      <c r="CJK126" s="10"/>
      <c r="CJL126" s="10"/>
      <c r="CJM126" s="10"/>
      <c r="CJN126" s="10"/>
      <c r="CJO126" s="10"/>
      <c r="CJP126" s="10"/>
      <c r="CJQ126" s="10"/>
      <c r="CJR126" s="10"/>
      <c r="CJS126" s="10"/>
      <c r="CJT126" s="10"/>
      <c r="CJU126" s="10"/>
      <c r="CJV126" s="10"/>
      <c r="CJW126" s="10"/>
      <c r="CJX126" s="10"/>
      <c r="CJY126" s="10"/>
      <c r="CJZ126" s="10"/>
      <c r="CKA126" s="10"/>
      <c r="CKB126" s="10"/>
      <c r="CKC126" s="10"/>
      <c r="CKD126" s="10"/>
      <c r="CKE126" s="10"/>
      <c r="CKF126" s="10"/>
      <c r="CKG126" s="10"/>
      <c r="CKH126" s="10"/>
      <c r="CKI126" s="10"/>
      <c r="CKJ126" s="10"/>
      <c r="CKK126" s="10"/>
      <c r="CKL126" s="10"/>
      <c r="CKM126" s="10"/>
      <c r="CKN126" s="10"/>
      <c r="CKO126" s="10"/>
      <c r="CKP126" s="10"/>
      <c r="CKQ126" s="10"/>
      <c r="CKR126" s="10"/>
      <c r="CKS126" s="10"/>
      <c r="CKT126" s="10"/>
      <c r="CKU126" s="10"/>
      <c r="CKV126" s="10"/>
      <c r="CKW126" s="10"/>
      <c r="CKX126" s="10"/>
      <c r="CKY126" s="10"/>
      <c r="CKZ126" s="10"/>
      <c r="CLA126" s="10"/>
      <c r="CLB126" s="10"/>
      <c r="CLC126" s="10"/>
      <c r="CLD126" s="10"/>
      <c r="CLE126" s="10"/>
      <c r="CLF126" s="10"/>
      <c r="CLG126" s="10"/>
      <c r="CLH126" s="10"/>
      <c r="CLI126" s="10"/>
      <c r="CLJ126" s="10"/>
      <c r="CLK126" s="10"/>
      <c r="CLL126" s="10"/>
      <c r="CLM126" s="10"/>
      <c r="CLN126" s="10"/>
      <c r="CLO126" s="10"/>
      <c r="CLP126" s="10"/>
      <c r="CLQ126" s="10"/>
      <c r="CLR126" s="10"/>
      <c r="CLS126" s="10"/>
      <c r="CLT126" s="10"/>
      <c r="CLU126" s="10"/>
      <c r="CLV126" s="10"/>
      <c r="CLW126" s="10"/>
      <c r="CLX126" s="10"/>
      <c r="CLY126" s="10"/>
      <c r="CLZ126" s="10"/>
      <c r="CMA126" s="10"/>
      <c r="CMB126" s="10"/>
      <c r="CMC126" s="10"/>
      <c r="CMD126" s="10"/>
      <c r="CME126" s="10"/>
      <c r="CMF126" s="10"/>
      <c r="CMG126" s="10"/>
      <c r="CMH126" s="10"/>
      <c r="CMI126" s="10"/>
      <c r="CMJ126" s="10"/>
      <c r="CMK126" s="10"/>
      <c r="CML126" s="10"/>
      <c r="CMM126" s="10"/>
      <c r="CMN126" s="10"/>
      <c r="CMO126" s="10"/>
      <c r="CMP126" s="10"/>
      <c r="CMQ126" s="10"/>
      <c r="CMR126" s="10"/>
      <c r="CMS126" s="10"/>
      <c r="CMT126" s="10"/>
      <c r="CMU126" s="10"/>
      <c r="CMV126" s="10"/>
      <c r="CMW126" s="10"/>
      <c r="CMX126" s="10"/>
      <c r="CMY126" s="10"/>
      <c r="CMZ126" s="10"/>
      <c r="CNA126" s="10"/>
      <c r="CNB126" s="10"/>
      <c r="CNC126" s="10"/>
      <c r="CND126" s="10"/>
      <c r="CNE126" s="10"/>
      <c r="CNF126" s="10"/>
      <c r="CNG126" s="10"/>
      <c r="CNH126" s="10"/>
      <c r="CNI126" s="10"/>
      <c r="CNJ126" s="10"/>
      <c r="CNK126" s="10"/>
      <c r="CNL126" s="10"/>
      <c r="CNM126" s="10"/>
      <c r="CNN126" s="10"/>
      <c r="CNO126" s="10"/>
      <c r="CNP126" s="10"/>
      <c r="CNQ126" s="10"/>
      <c r="CNR126" s="10"/>
      <c r="CNS126" s="10"/>
      <c r="CNT126" s="10"/>
      <c r="CNU126" s="10"/>
      <c r="CNV126" s="10"/>
      <c r="CNW126" s="10"/>
      <c r="CNX126" s="10"/>
      <c r="CNY126" s="10"/>
      <c r="CNZ126" s="10"/>
      <c r="COA126" s="10"/>
      <c r="COB126" s="10"/>
      <c r="COC126" s="10"/>
      <c r="COD126" s="10"/>
      <c r="COE126" s="10"/>
      <c r="COF126" s="10"/>
      <c r="COG126" s="10"/>
      <c r="COH126" s="10"/>
      <c r="COI126" s="10"/>
      <c r="COJ126" s="10"/>
      <c r="COK126" s="10"/>
      <c r="COL126" s="10"/>
      <c r="COM126" s="10"/>
      <c r="CON126" s="10"/>
      <c r="COO126" s="10"/>
      <c r="COP126" s="10"/>
      <c r="COQ126" s="10"/>
      <c r="COR126" s="10"/>
      <c r="COS126" s="10"/>
      <c r="COT126" s="10"/>
      <c r="COU126" s="10"/>
      <c r="COV126" s="10"/>
      <c r="COW126" s="10"/>
      <c r="COX126" s="10"/>
      <c r="COY126" s="10"/>
      <c r="COZ126" s="10"/>
      <c r="CPA126" s="10"/>
      <c r="CPB126" s="10"/>
      <c r="CPC126" s="10"/>
      <c r="CPD126" s="10"/>
      <c r="CPE126" s="10"/>
      <c r="CPF126" s="10"/>
      <c r="CPG126" s="10"/>
      <c r="CPH126" s="10"/>
      <c r="CPI126" s="10"/>
      <c r="CPJ126" s="10"/>
      <c r="CPK126" s="10"/>
      <c r="CPL126" s="10"/>
      <c r="CPM126" s="10"/>
      <c r="CPN126" s="10"/>
      <c r="CPO126" s="10"/>
      <c r="CPP126" s="10"/>
      <c r="CPQ126" s="10"/>
      <c r="CPR126" s="10"/>
      <c r="CPS126" s="10"/>
      <c r="CPT126" s="10"/>
      <c r="CPU126" s="10"/>
      <c r="CPV126" s="10"/>
      <c r="CPW126" s="10"/>
      <c r="CPX126" s="10"/>
      <c r="CPY126" s="10"/>
      <c r="CPZ126" s="10"/>
      <c r="CQA126" s="10"/>
      <c r="CQB126" s="10"/>
      <c r="CQC126" s="10"/>
      <c r="CQD126" s="10"/>
      <c r="CQE126" s="10"/>
      <c r="CQF126" s="10"/>
      <c r="CQG126" s="10"/>
      <c r="CQH126" s="10"/>
      <c r="CQI126" s="10"/>
      <c r="CQJ126" s="10"/>
      <c r="CQK126" s="10"/>
      <c r="CQL126" s="10"/>
      <c r="CQM126" s="10"/>
      <c r="CQN126" s="10"/>
      <c r="CQO126" s="10"/>
      <c r="CQP126" s="10"/>
      <c r="CQQ126" s="10"/>
      <c r="CQR126" s="10"/>
      <c r="CQS126" s="10"/>
      <c r="CQT126" s="10"/>
      <c r="CQU126" s="10"/>
      <c r="CQV126" s="10"/>
      <c r="CQW126" s="10"/>
      <c r="CQX126" s="10"/>
      <c r="CQY126" s="10"/>
      <c r="CQZ126" s="10"/>
      <c r="CRA126" s="10"/>
      <c r="CRB126" s="10"/>
      <c r="CRC126" s="10"/>
      <c r="CRD126" s="10"/>
      <c r="CRE126" s="10"/>
      <c r="CRF126" s="10"/>
      <c r="CRG126" s="10"/>
      <c r="CRH126" s="10"/>
      <c r="CRI126" s="10"/>
      <c r="CRJ126" s="10"/>
      <c r="CRK126" s="10"/>
      <c r="CRL126" s="10"/>
      <c r="CRM126" s="10"/>
      <c r="CRN126" s="10"/>
      <c r="CRO126" s="10"/>
      <c r="CRP126" s="10"/>
      <c r="CRQ126" s="10"/>
      <c r="CRR126" s="10"/>
      <c r="CRS126" s="10"/>
      <c r="CRT126" s="10"/>
      <c r="CRU126" s="10"/>
      <c r="CRV126" s="10"/>
      <c r="CRW126" s="10"/>
      <c r="CRX126" s="10"/>
      <c r="CRY126" s="10"/>
      <c r="CRZ126" s="10"/>
      <c r="CSA126" s="10"/>
      <c r="CSB126" s="10"/>
      <c r="CSC126" s="10"/>
      <c r="CSD126" s="10"/>
      <c r="CSE126" s="10"/>
      <c r="CSF126" s="10"/>
      <c r="CSG126" s="10"/>
      <c r="CSH126" s="10"/>
      <c r="CSI126" s="10"/>
      <c r="CSJ126" s="10"/>
      <c r="CSK126" s="10"/>
      <c r="CSL126" s="10"/>
      <c r="CSM126" s="10"/>
      <c r="CSN126" s="10"/>
      <c r="CSO126" s="10"/>
      <c r="CSP126" s="10"/>
      <c r="CSQ126" s="10"/>
      <c r="CSR126" s="10"/>
      <c r="CSS126" s="10"/>
      <c r="CST126" s="10"/>
      <c r="CSU126" s="10"/>
      <c r="CSV126" s="10"/>
      <c r="CSW126" s="10"/>
      <c r="CSX126" s="10"/>
      <c r="CSY126" s="10"/>
      <c r="CSZ126" s="10"/>
      <c r="CTA126" s="10"/>
      <c r="CTB126" s="10"/>
      <c r="CTC126" s="10"/>
      <c r="CTD126" s="10"/>
      <c r="CTE126" s="10"/>
      <c r="CTF126" s="10"/>
      <c r="CTG126" s="10"/>
      <c r="CTH126" s="10"/>
      <c r="CTI126" s="10"/>
      <c r="CTJ126" s="10"/>
      <c r="CTK126" s="10"/>
      <c r="CTL126" s="10"/>
      <c r="CTM126" s="10"/>
      <c r="CTN126" s="10"/>
      <c r="CTO126" s="10"/>
      <c r="CTP126" s="10"/>
      <c r="CTQ126" s="10"/>
      <c r="CTR126" s="10"/>
      <c r="CTS126" s="10"/>
      <c r="CTT126" s="10"/>
      <c r="CTU126" s="10"/>
      <c r="CTV126" s="10"/>
      <c r="CTW126" s="10"/>
      <c r="CTX126" s="10"/>
      <c r="CTY126" s="10"/>
      <c r="CTZ126" s="10"/>
      <c r="CUA126" s="10"/>
      <c r="CUB126" s="10"/>
      <c r="CUC126" s="10"/>
      <c r="CUD126" s="10"/>
      <c r="CUE126" s="10"/>
      <c r="CUF126" s="10"/>
      <c r="CUG126" s="10"/>
      <c r="CUH126" s="10"/>
      <c r="CUI126" s="10"/>
      <c r="CUJ126" s="10"/>
      <c r="CUK126" s="10"/>
      <c r="CUL126" s="10"/>
      <c r="CUM126" s="10"/>
      <c r="CUN126" s="10"/>
      <c r="CUO126" s="10"/>
      <c r="CUP126" s="10"/>
      <c r="CUQ126" s="10"/>
      <c r="CUR126" s="10"/>
      <c r="CUS126" s="10"/>
      <c r="CUT126" s="10"/>
      <c r="CUU126" s="10"/>
      <c r="CUV126" s="10"/>
      <c r="CUW126" s="10"/>
      <c r="CUX126" s="10"/>
      <c r="CUY126" s="10"/>
      <c r="CUZ126" s="10"/>
      <c r="CVA126" s="10"/>
      <c r="CVB126" s="10"/>
      <c r="CVC126" s="10"/>
      <c r="CVD126" s="10"/>
      <c r="CVE126" s="10"/>
      <c r="CVF126" s="10"/>
      <c r="CVG126" s="10"/>
      <c r="CVH126" s="10"/>
      <c r="CVI126" s="10"/>
      <c r="CVJ126" s="10"/>
      <c r="CVK126" s="10"/>
      <c r="CVL126" s="10"/>
      <c r="CVM126" s="10"/>
      <c r="CVN126" s="10"/>
      <c r="CVO126" s="10"/>
      <c r="CVP126" s="10"/>
      <c r="CVQ126" s="10"/>
      <c r="CVR126" s="10"/>
      <c r="CVS126" s="10"/>
      <c r="CVT126" s="10"/>
      <c r="CVU126" s="10"/>
      <c r="CVV126" s="10"/>
      <c r="CVW126" s="10"/>
      <c r="CVX126" s="10"/>
      <c r="CVY126" s="10"/>
      <c r="CVZ126" s="10"/>
      <c r="CWA126" s="10"/>
      <c r="CWB126" s="10"/>
      <c r="CWC126" s="10"/>
      <c r="CWD126" s="10"/>
      <c r="CWE126" s="10"/>
      <c r="CWF126" s="10"/>
      <c r="CWG126" s="10"/>
      <c r="CWH126" s="10"/>
      <c r="CWI126" s="10"/>
      <c r="CWJ126" s="10"/>
      <c r="CWK126" s="10"/>
      <c r="CWL126" s="10"/>
      <c r="CWM126" s="10"/>
      <c r="CWN126" s="10"/>
      <c r="CWO126" s="10"/>
      <c r="CWP126" s="10"/>
      <c r="CWQ126" s="10"/>
      <c r="CWR126" s="10"/>
      <c r="CWS126" s="10"/>
      <c r="CWT126" s="10"/>
      <c r="CWU126" s="10"/>
      <c r="CWV126" s="10"/>
      <c r="CWW126" s="10"/>
      <c r="CWX126" s="10"/>
      <c r="CWY126" s="10"/>
      <c r="CWZ126" s="10"/>
      <c r="CXA126" s="10"/>
      <c r="CXB126" s="10"/>
      <c r="CXC126" s="10"/>
      <c r="CXD126" s="10"/>
      <c r="CXE126" s="10"/>
      <c r="CXF126" s="10"/>
      <c r="CXG126" s="10"/>
      <c r="CXH126" s="10"/>
      <c r="CXI126" s="10"/>
      <c r="CXJ126" s="10"/>
      <c r="CXK126" s="10"/>
      <c r="CXL126" s="10"/>
      <c r="CXM126" s="10"/>
      <c r="CXN126" s="10"/>
      <c r="CXO126" s="10"/>
      <c r="CXP126" s="10"/>
      <c r="CXQ126" s="10"/>
      <c r="CXR126" s="10"/>
      <c r="CXS126" s="10"/>
      <c r="CXT126" s="10"/>
      <c r="CXU126" s="10"/>
      <c r="CXV126" s="10"/>
      <c r="CXW126" s="10"/>
      <c r="CXX126" s="10"/>
      <c r="CXY126" s="10"/>
      <c r="CXZ126" s="10"/>
      <c r="CYA126" s="10"/>
      <c r="CYB126" s="10"/>
      <c r="CYC126" s="10"/>
      <c r="CYD126" s="10"/>
      <c r="CYE126" s="10"/>
      <c r="CYF126" s="10"/>
      <c r="CYG126" s="10"/>
      <c r="CYH126" s="10"/>
      <c r="CYI126" s="10"/>
      <c r="CYJ126" s="10"/>
      <c r="CYK126" s="10"/>
      <c r="CYL126" s="10"/>
      <c r="CYM126" s="10"/>
      <c r="CYN126" s="10"/>
      <c r="CYO126" s="10"/>
      <c r="CYP126" s="10"/>
      <c r="CYQ126" s="10"/>
      <c r="CYR126" s="10"/>
      <c r="CYS126" s="10"/>
      <c r="CYT126" s="10"/>
      <c r="CYU126" s="10"/>
      <c r="CYV126" s="10"/>
      <c r="CYW126" s="10"/>
      <c r="CYX126" s="10"/>
      <c r="CYY126" s="10"/>
      <c r="CYZ126" s="10"/>
      <c r="CZA126" s="10"/>
      <c r="CZB126" s="10"/>
      <c r="CZC126" s="10"/>
      <c r="CZD126" s="10"/>
      <c r="CZE126" s="10"/>
      <c r="CZF126" s="10"/>
      <c r="CZG126" s="10"/>
      <c r="CZH126" s="10"/>
      <c r="CZI126" s="10"/>
      <c r="CZJ126" s="10"/>
      <c r="CZK126" s="10"/>
      <c r="CZL126" s="10"/>
      <c r="CZM126" s="10"/>
      <c r="CZN126" s="10"/>
      <c r="CZO126" s="10"/>
      <c r="CZP126" s="10"/>
      <c r="CZQ126" s="10"/>
      <c r="CZR126" s="10"/>
      <c r="CZS126" s="10"/>
      <c r="CZT126" s="10"/>
      <c r="CZU126" s="10"/>
      <c r="CZV126" s="10"/>
      <c r="CZW126" s="10"/>
      <c r="CZX126" s="10"/>
      <c r="CZY126" s="10"/>
      <c r="CZZ126" s="10"/>
      <c r="DAA126" s="10"/>
      <c r="DAB126" s="10"/>
      <c r="DAC126" s="10"/>
      <c r="DAD126" s="10"/>
      <c r="DAE126" s="10"/>
      <c r="DAF126" s="10"/>
      <c r="DAG126" s="10"/>
      <c r="DAH126" s="10"/>
      <c r="DAI126" s="10"/>
      <c r="DAJ126" s="10"/>
      <c r="DAK126" s="10"/>
      <c r="DAL126" s="10"/>
      <c r="DAM126" s="10"/>
      <c r="DAN126" s="10"/>
      <c r="DAO126" s="10"/>
      <c r="DAP126" s="10"/>
      <c r="DAQ126" s="10"/>
      <c r="DAR126" s="10"/>
      <c r="DAS126" s="10"/>
      <c r="DAT126" s="10"/>
      <c r="DAU126" s="10"/>
      <c r="DAV126" s="10"/>
      <c r="DAW126" s="10"/>
      <c r="DAX126" s="10"/>
      <c r="DAY126" s="10"/>
      <c r="DAZ126" s="10"/>
      <c r="DBA126" s="10"/>
      <c r="DBB126" s="10"/>
      <c r="DBC126" s="10"/>
      <c r="DBD126" s="10"/>
      <c r="DBE126" s="10"/>
      <c r="DBF126" s="10"/>
      <c r="DBG126" s="10"/>
      <c r="DBH126" s="10"/>
      <c r="DBI126" s="10"/>
      <c r="DBJ126" s="10"/>
      <c r="DBK126" s="10"/>
      <c r="DBL126" s="10"/>
      <c r="DBM126" s="10"/>
      <c r="DBN126" s="10"/>
      <c r="DBO126" s="10"/>
      <c r="DBP126" s="10"/>
      <c r="DBQ126" s="10"/>
      <c r="DBR126" s="10"/>
      <c r="DBS126" s="10"/>
      <c r="DBT126" s="10"/>
      <c r="DBU126" s="10"/>
      <c r="DBV126" s="10"/>
      <c r="DBW126" s="10"/>
      <c r="DBX126" s="10"/>
      <c r="DBY126" s="10"/>
      <c r="DBZ126" s="10"/>
      <c r="DCA126" s="10"/>
      <c r="DCB126" s="10"/>
      <c r="DCC126" s="10"/>
      <c r="DCD126" s="10"/>
      <c r="DCE126" s="10"/>
      <c r="DCF126" s="10"/>
      <c r="DCG126" s="10"/>
      <c r="DCH126" s="10"/>
      <c r="DCI126" s="10"/>
      <c r="DCJ126" s="10"/>
      <c r="DCK126" s="10"/>
      <c r="DCL126" s="10"/>
      <c r="DCM126" s="10"/>
      <c r="DCN126" s="10"/>
      <c r="DCO126" s="10"/>
      <c r="DCP126" s="10"/>
      <c r="DCQ126" s="10"/>
      <c r="DCR126" s="10"/>
      <c r="DCS126" s="10"/>
      <c r="DCT126" s="10"/>
      <c r="DCU126" s="10"/>
      <c r="DCV126" s="10"/>
      <c r="DCW126" s="10"/>
      <c r="DCX126" s="10"/>
      <c r="DCY126" s="10"/>
      <c r="DCZ126" s="10"/>
      <c r="DDA126" s="10"/>
      <c r="DDB126" s="10"/>
      <c r="DDC126" s="10"/>
      <c r="DDD126" s="10"/>
      <c r="DDE126" s="10"/>
      <c r="DDF126" s="10"/>
      <c r="DDG126" s="10"/>
      <c r="DDH126" s="10"/>
      <c r="DDI126" s="10"/>
      <c r="DDJ126" s="10"/>
      <c r="DDK126" s="10"/>
      <c r="DDL126" s="10"/>
      <c r="DDM126" s="10"/>
      <c r="DDN126" s="10"/>
      <c r="DDO126" s="10"/>
      <c r="DDP126" s="10"/>
      <c r="DDQ126" s="10"/>
      <c r="DDR126" s="10"/>
      <c r="DDS126" s="10"/>
      <c r="DDT126" s="10"/>
      <c r="DDU126" s="10"/>
      <c r="DDV126" s="10"/>
      <c r="DDW126" s="10"/>
      <c r="DDX126" s="10"/>
      <c r="DDY126" s="10"/>
      <c r="DDZ126" s="10"/>
      <c r="DEA126" s="10"/>
      <c r="DEB126" s="10"/>
      <c r="DEC126" s="10"/>
      <c r="DED126" s="10"/>
      <c r="DEE126" s="10"/>
      <c r="DEF126" s="10"/>
      <c r="DEG126" s="10"/>
      <c r="DEH126" s="10"/>
      <c r="DEI126" s="10"/>
      <c r="DEJ126" s="10"/>
      <c r="DEK126" s="10"/>
      <c r="DEL126" s="10"/>
      <c r="DEM126" s="10"/>
      <c r="DEN126" s="10"/>
      <c r="DEO126" s="10"/>
      <c r="DEP126" s="10"/>
      <c r="DEQ126" s="10"/>
      <c r="DER126" s="10"/>
      <c r="DES126" s="10"/>
      <c r="DET126" s="10"/>
      <c r="DEU126" s="10"/>
      <c r="DEV126" s="10"/>
      <c r="DEW126" s="10"/>
      <c r="DEX126" s="10"/>
      <c r="DEY126" s="10"/>
      <c r="DEZ126" s="10"/>
      <c r="DFA126" s="10"/>
      <c r="DFB126" s="10"/>
      <c r="DFC126" s="10"/>
      <c r="DFD126" s="10"/>
      <c r="DFE126" s="10"/>
      <c r="DFF126" s="10"/>
      <c r="DFG126" s="10"/>
      <c r="DFH126" s="10"/>
      <c r="DFI126" s="10"/>
      <c r="DFJ126" s="10"/>
      <c r="DFK126" s="10"/>
      <c r="DFL126" s="10"/>
      <c r="DFM126" s="10"/>
      <c r="DFN126" s="10"/>
      <c r="DFO126" s="10"/>
      <c r="DFP126" s="10"/>
      <c r="DFQ126" s="10"/>
      <c r="DFR126" s="10"/>
      <c r="DFS126" s="10"/>
      <c r="DFT126" s="10"/>
      <c r="DFU126" s="10"/>
      <c r="DFV126" s="10"/>
      <c r="DFW126" s="10"/>
      <c r="DFX126" s="10"/>
      <c r="DFY126" s="10"/>
      <c r="DFZ126" s="10"/>
      <c r="DGA126" s="10"/>
      <c r="DGB126" s="10"/>
      <c r="DGC126" s="10"/>
      <c r="DGD126" s="10"/>
      <c r="DGE126" s="10"/>
      <c r="DGF126" s="10"/>
      <c r="DGG126" s="10"/>
      <c r="DGH126" s="10"/>
      <c r="DGI126" s="10"/>
      <c r="DGJ126" s="10"/>
      <c r="DGK126" s="10"/>
      <c r="DGL126" s="10"/>
      <c r="DGM126" s="10"/>
      <c r="DGN126" s="10"/>
      <c r="DGO126" s="10"/>
      <c r="DGP126" s="10"/>
      <c r="DGQ126" s="10"/>
      <c r="DGR126" s="10"/>
      <c r="DGS126" s="10"/>
      <c r="DGT126" s="10"/>
      <c r="DGU126" s="10"/>
      <c r="DGV126" s="10"/>
      <c r="DGW126" s="10"/>
      <c r="DGX126" s="10"/>
      <c r="DGY126" s="10"/>
      <c r="DGZ126" s="10"/>
      <c r="DHA126" s="10"/>
      <c r="DHB126" s="10"/>
      <c r="DHC126" s="10"/>
      <c r="DHD126" s="10"/>
      <c r="DHE126" s="10"/>
      <c r="DHF126" s="10"/>
      <c r="DHG126" s="10"/>
      <c r="DHH126" s="10"/>
      <c r="DHI126" s="10"/>
      <c r="DHJ126" s="10"/>
      <c r="DHK126" s="10"/>
      <c r="DHL126" s="10"/>
      <c r="DHM126" s="10"/>
      <c r="DHN126" s="10"/>
      <c r="DHO126" s="10"/>
      <c r="DHP126" s="10"/>
      <c r="DHQ126" s="10"/>
      <c r="DHR126" s="10"/>
      <c r="DHS126" s="10"/>
      <c r="DHT126" s="10"/>
      <c r="DHU126" s="10"/>
      <c r="DHV126" s="10"/>
      <c r="DHW126" s="10"/>
      <c r="DHX126" s="10"/>
      <c r="DHY126" s="10"/>
      <c r="DHZ126" s="10"/>
      <c r="DIA126" s="10"/>
      <c r="DIB126" s="10"/>
      <c r="DIC126" s="10"/>
      <c r="DID126" s="10"/>
      <c r="DIE126" s="10"/>
      <c r="DIF126" s="10"/>
      <c r="DIG126" s="10"/>
      <c r="DIH126" s="10"/>
      <c r="DII126" s="10"/>
      <c r="DIJ126" s="10"/>
      <c r="DIK126" s="10"/>
      <c r="DIL126" s="10"/>
      <c r="DIM126" s="10"/>
      <c r="DIN126" s="10"/>
      <c r="DIO126" s="10"/>
      <c r="DIP126" s="10"/>
      <c r="DIQ126" s="10"/>
      <c r="DIR126" s="10"/>
      <c r="DIS126" s="10"/>
      <c r="DIT126" s="10"/>
      <c r="DIU126" s="10"/>
      <c r="DIV126" s="10"/>
      <c r="DIW126" s="10"/>
      <c r="DIX126" s="10"/>
      <c r="DIY126" s="10"/>
      <c r="DIZ126" s="10"/>
      <c r="DJA126" s="10"/>
      <c r="DJB126" s="10"/>
      <c r="DJC126" s="10"/>
      <c r="DJD126" s="10"/>
      <c r="DJE126" s="10"/>
      <c r="DJF126" s="10"/>
      <c r="DJG126" s="10"/>
      <c r="DJH126" s="10"/>
      <c r="DJI126" s="10"/>
      <c r="DJJ126" s="10"/>
      <c r="DJK126" s="10"/>
      <c r="DJL126" s="10"/>
      <c r="DJM126" s="10"/>
      <c r="DJN126" s="10"/>
      <c r="DJO126" s="10"/>
      <c r="DJP126" s="10"/>
      <c r="DJQ126" s="10"/>
      <c r="DJR126" s="10"/>
      <c r="DJS126" s="10"/>
      <c r="DJT126" s="10"/>
      <c r="DJU126" s="10"/>
      <c r="DJV126" s="10"/>
      <c r="DJW126" s="10"/>
      <c r="DJX126" s="10"/>
      <c r="DJY126" s="10"/>
      <c r="DJZ126" s="10"/>
      <c r="DKA126" s="10"/>
      <c r="DKB126" s="10"/>
      <c r="DKC126" s="10"/>
      <c r="DKD126" s="10"/>
      <c r="DKE126" s="10"/>
      <c r="DKF126" s="10"/>
      <c r="DKG126" s="10"/>
      <c r="DKH126" s="10"/>
      <c r="DKI126" s="10"/>
      <c r="DKJ126" s="10"/>
      <c r="DKK126" s="10"/>
      <c r="DKL126" s="10"/>
      <c r="DKM126" s="10"/>
      <c r="DKN126" s="10"/>
      <c r="DKO126" s="10"/>
      <c r="DKP126" s="10"/>
      <c r="DKQ126" s="10"/>
      <c r="DKR126" s="10"/>
      <c r="DKS126" s="10"/>
      <c r="DKT126" s="10"/>
      <c r="DKU126" s="10"/>
      <c r="DKV126" s="10"/>
      <c r="DKW126" s="10"/>
      <c r="DKX126" s="10"/>
      <c r="DKY126" s="10"/>
      <c r="DKZ126" s="10"/>
      <c r="DLA126" s="10"/>
      <c r="DLB126" s="10"/>
      <c r="DLC126" s="10"/>
      <c r="DLD126" s="10"/>
      <c r="DLE126" s="10"/>
      <c r="DLF126" s="10"/>
      <c r="DLG126" s="10"/>
      <c r="DLH126" s="10"/>
      <c r="DLI126" s="10"/>
      <c r="DLJ126" s="10"/>
      <c r="DLK126" s="10"/>
      <c r="DLL126" s="10"/>
      <c r="DLM126" s="10"/>
      <c r="DLN126" s="10"/>
      <c r="DLO126" s="10"/>
      <c r="DLP126" s="10"/>
      <c r="DLQ126" s="10"/>
      <c r="DLR126" s="10"/>
      <c r="DLS126" s="10"/>
      <c r="DLT126" s="10"/>
      <c r="DLU126" s="10"/>
      <c r="DLV126" s="10"/>
      <c r="DLW126" s="10"/>
      <c r="DLX126" s="10"/>
      <c r="DLY126" s="10"/>
      <c r="DLZ126" s="10"/>
      <c r="DMA126" s="10"/>
      <c r="DMB126" s="10"/>
      <c r="DMC126" s="10"/>
      <c r="DMD126" s="10"/>
      <c r="DME126" s="10"/>
      <c r="DMF126" s="10"/>
      <c r="DMG126" s="10"/>
      <c r="DMH126" s="10"/>
      <c r="DMI126" s="10"/>
      <c r="DMJ126" s="10"/>
      <c r="DMK126" s="10"/>
      <c r="DML126" s="10"/>
      <c r="DMM126" s="10"/>
      <c r="DMN126" s="10"/>
      <c r="DMO126" s="10"/>
      <c r="DMP126" s="10"/>
      <c r="DMQ126" s="10"/>
      <c r="DMR126" s="10"/>
      <c r="DMS126" s="10"/>
      <c r="DMT126" s="10"/>
      <c r="DMU126" s="10"/>
      <c r="DMV126" s="10"/>
      <c r="DMW126" s="10"/>
      <c r="DMX126" s="10"/>
      <c r="DMY126" s="10"/>
      <c r="DMZ126" s="10"/>
      <c r="DNA126" s="10"/>
      <c r="DNB126" s="10"/>
      <c r="DNC126" s="10"/>
      <c r="DND126" s="10"/>
      <c r="DNE126" s="10"/>
      <c r="DNF126" s="10"/>
      <c r="DNG126" s="10"/>
      <c r="DNH126" s="10"/>
      <c r="DNI126" s="10"/>
      <c r="DNJ126" s="10"/>
      <c r="DNK126" s="10"/>
      <c r="DNL126" s="10"/>
      <c r="DNM126" s="10"/>
      <c r="DNN126" s="10"/>
      <c r="DNO126" s="10"/>
      <c r="DNP126" s="10"/>
      <c r="DNQ126" s="10"/>
      <c r="DNR126" s="10"/>
      <c r="DNS126" s="10"/>
      <c r="DNT126" s="10"/>
      <c r="DNU126" s="10"/>
      <c r="DNV126" s="10"/>
      <c r="DNW126" s="10"/>
      <c r="DNX126" s="10"/>
      <c r="DNY126" s="10"/>
      <c r="DNZ126" s="10"/>
      <c r="DOA126" s="10"/>
      <c r="DOB126" s="10"/>
      <c r="DOC126" s="10"/>
      <c r="DOD126" s="10"/>
      <c r="DOE126" s="10"/>
      <c r="DOF126" s="10"/>
      <c r="DOG126" s="10"/>
      <c r="DOH126" s="10"/>
      <c r="DOI126" s="10"/>
      <c r="DOJ126" s="10"/>
      <c r="DOK126" s="10"/>
      <c r="DOL126" s="10"/>
      <c r="DOM126" s="10"/>
      <c r="DON126" s="10"/>
      <c r="DOO126" s="10"/>
      <c r="DOP126" s="10"/>
      <c r="DOQ126" s="10"/>
      <c r="DOR126" s="10"/>
      <c r="DOS126" s="10"/>
      <c r="DOT126" s="10"/>
      <c r="DOU126" s="10"/>
      <c r="DOV126" s="10"/>
      <c r="DOW126" s="10"/>
      <c r="DOX126" s="10"/>
      <c r="DOY126" s="10"/>
      <c r="DOZ126" s="10"/>
      <c r="DPA126" s="10"/>
      <c r="DPB126" s="10"/>
      <c r="DPC126" s="10"/>
      <c r="DPD126" s="10"/>
      <c r="DPE126" s="10"/>
      <c r="DPF126" s="10"/>
      <c r="DPG126" s="10"/>
      <c r="DPH126" s="10"/>
      <c r="DPI126" s="10"/>
      <c r="DPJ126" s="10"/>
      <c r="DPK126" s="10"/>
      <c r="DPL126" s="10"/>
      <c r="DPM126" s="10"/>
      <c r="DPN126" s="10"/>
      <c r="DPO126" s="10"/>
      <c r="DPP126" s="10"/>
      <c r="DPQ126" s="10"/>
      <c r="DPR126" s="10"/>
      <c r="DPS126" s="10"/>
      <c r="DPT126" s="10"/>
      <c r="DPU126" s="10"/>
      <c r="DPV126" s="10"/>
      <c r="DPW126" s="10"/>
      <c r="DPX126" s="10"/>
      <c r="DPY126" s="10"/>
      <c r="DPZ126" s="10"/>
      <c r="DQA126" s="10"/>
      <c r="DQB126" s="10"/>
      <c r="DQC126" s="10"/>
      <c r="DQD126" s="10"/>
      <c r="DQE126" s="10"/>
      <c r="DQF126" s="10"/>
      <c r="DQG126" s="10"/>
      <c r="DQH126" s="10"/>
      <c r="DQI126" s="10"/>
      <c r="DQJ126" s="10"/>
      <c r="DQK126" s="10"/>
      <c r="DQL126" s="10"/>
      <c r="DQM126" s="10"/>
      <c r="DQN126" s="10"/>
      <c r="DQO126" s="10"/>
      <c r="DQP126" s="10"/>
      <c r="DQQ126" s="10"/>
      <c r="DQR126" s="10"/>
      <c r="DQS126" s="10"/>
      <c r="DQT126" s="10"/>
      <c r="DQU126" s="10"/>
      <c r="DQV126" s="10"/>
      <c r="DQW126" s="10"/>
      <c r="DQX126" s="10"/>
      <c r="DQY126" s="10"/>
      <c r="DQZ126" s="10"/>
      <c r="DRA126" s="10"/>
      <c r="DRB126" s="10"/>
      <c r="DRC126" s="10"/>
      <c r="DRD126" s="10"/>
      <c r="DRE126" s="10"/>
      <c r="DRF126" s="10"/>
      <c r="DRG126" s="10"/>
      <c r="DRH126" s="10"/>
      <c r="DRI126" s="10"/>
      <c r="DRJ126" s="10"/>
      <c r="DRK126" s="10"/>
      <c r="DRL126" s="10"/>
      <c r="DRM126" s="10"/>
      <c r="DRN126" s="10"/>
      <c r="DRO126" s="10"/>
      <c r="DRP126" s="10"/>
      <c r="DRQ126" s="10"/>
      <c r="DRR126" s="10"/>
      <c r="DRS126" s="10"/>
      <c r="DRT126" s="10"/>
      <c r="DRU126" s="10"/>
      <c r="DRV126" s="10"/>
      <c r="DRW126" s="10"/>
      <c r="DRX126" s="10"/>
      <c r="DRY126" s="10"/>
      <c r="DRZ126" s="10"/>
      <c r="DSA126" s="10"/>
      <c r="DSB126" s="10"/>
      <c r="DSC126" s="10"/>
      <c r="DSD126" s="10"/>
      <c r="DSE126" s="10"/>
      <c r="DSF126" s="10"/>
      <c r="DSG126" s="10"/>
      <c r="DSH126" s="10"/>
      <c r="DSI126" s="10"/>
      <c r="DSJ126" s="10"/>
      <c r="DSK126" s="10"/>
      <c r="DSL126" s="10"/>
      <c r="DSM126" s="10"/>
      <c r="DSN126" s="10"/>
      <c r="DSO126" s="10"/>
      <c r="DSP126" s="10"/>
      <c r="DSQ126" s="10"/>
      <c r="DSR126" s="10"/>
      <c r="DSS126" s="10"/>
      <c r="DST126" s="10"/>
      <c r="DSU126" s="10"/>
      <c r="DSV126" s="10"/>
      <c r="DSW126" s="10"/>
      <c r="DSX126" s="10"/>
      <c r="DSY126" s="10"/>
      <c r="DSZ126" s="10"/>
      <c r="DTA126" s="10"/>
      <c r="DTB126" s="10"/>
      <c r="DTC126" s="10"/>
      <c r="DTD126" s="10"/>
      <c r="DTE126" s="10"/>
      <c r="DTF126" s="10"/>
      <c r="DTG126" s="10"/>
      <c r="DTH126" s="10"/>
      <c r="DTI126" s="10"/>
      <c r="DTJ126" s="10"/>
      <c r="DTK126" s="10"/>
      <c r="DTL126" s="10"/>
      <c r="DTM126" s="10"/>
      <c r="DTN126" s="10"/>
      <c r="DTO126" s="10"/>
      <c r="DTP126" s="10"/>
      <c r="DTQ126" s="10"/>
      <c r="DTR126" s="10"/>
      <c r="DTS126" s="10"/>
      <c r="DTT126" s="10"/>
      <c r="DTU126" s="10"/>
      <c r="DTV126" s="10"/>
      <c r="DTW126" s="10"/>
      <c r="DTX126" s="10"/>
      <c r="DTY126" s="10"/>
      <c r="DTZ126" s="10"/>
      <c r="DUA126" s="10"/>
      <c r="DUB126" s="10"/>
      <c r="DUC126" s="10"/>
      <c r="DUD126" s="10"/>
      <c r="DUE126" s="10"/>
      <c r="DUF126" s="10"/>
      <c r="DUG126" s="10"/>
      <c r="DUH126" s="10"/>
      <c r="DUI126" s="10"/>
      <c r="DUJ126" s="10"/>
      <c r="DUK126" s="10"/>
      <c r="DUL126" s="10"/>
      <c r="DUM126" s="10"/>
      <c r="DUN126" s="10"/>
      <c r="DUO126" s="10"/>
      <c r="DUP126" s="10"/>
      <c r="DUQ126" s="10"/>
      <c r="DUR126" s="10"/>
      <c r="DUS126" s="10"/>
      <c r="DUT126" s="10"/>
      <c r="DUU126" s="10"/>
      <c r="DUV126" s="10"/>
      <c r="DUW126" s="10"/>
      <c r="DUX126" s="10"/>
      <c r="DUY126" s="10"/>
      <c r="DUZ126" s="10"/>
      <c r="DVA126" s="10"/>
      <c r="DVB126" s="10"/>
      <c r="DVC126" s="10"/>
      <c r="DVD126" s="10"/>
      <c r="DVE126" s="10"/>
      <c r="DVF126" s="10"/>
      <c r="DVG126" s="10"/>
      <c r="DVH126" s="10"/>
      <c r="DVI126" s="10"/>
      <c r="DVJ126" s="10"/>
      <c r="DVK126" s="10"/>
      <c r="DVL126" s="10"/>
      <c r="DVM126" s="10"/>
      <c r="DVN126" s="10"/>
      <c r="DVO126" s="10"/>
      <c r="DVP126" s="10"/>
      <c r="DVQ126" s="10"/>
      <c r="DVR126" s="10"/>
      <c r="DVS126" s="10"/>
      <c r="DVT126" s="10"/>
      <c r="DVU126" s="10"/>
      <c r="DVV126" s="10"/>
      <c r="DVW126" s="10"/>
      <c r="DVX126" s="10"/>
      <c r="DVY126" s="10"/>
      <c r="DVZ126" s="10"/>
      <c r="DWA126" s="10"/>
      <c r="DWB126" s="10"/>
      <c r="DWC126" s="10"/>
      <c r="DWD126" s="10"/>
      <c r="DWE126" s="10"/>
      <c r="DWF126" s="10"/>
      <c r="DWG126" s="10"/>
      <c r="DWH126" s="10"/>
      <c r="DWI126" s="10"/>
      <c r="DWJ126" s="10"/>
      <c r="DWK126" s="10"/>
      <c r="DWL126" s="10"/>
      <c r="DWM126" s="10"/>
      <c r="DWN126" s="10"/>
      <c r="DWO126" s="10"/>
      <c r="DWP126" s="10"/>
      <c r="DWQ126" s="10"/>
      <c r="DWR126" s="10"/>
      <c r="DWS126" s="10"/>
      <c r="DWT126" s="10"/>
      <c r="DWU126" s="10"/>
      <c r="DWV126" s="10"/>
      <c r="DWW126" s="10"/>
      <c r="DWX126" s="10"/>
      <c r="DWY126" s="10"/>
      <c r="DWZ126" s="10"/>
      <c r="DXA126" s="10"/>
      <c r="DXB126" s="10"/>
      <c r="DXC126" s="10"/>
      <c r="DXD126" s="10"/>
      <c r="DXE126" s="10"/>
      <c r="DXF126" s="10"/>
      <c r="DXG126" s="10"/>
      <c r="DXH126" s="10"/>
      <c r="DXI126" s="10"/>
      <c r="DXJ126" s="10"/>
      <c r="DXK126" s="10"/>
      <c r="DXL126" s="10"/>
      <c r="DXM126" s="10"/>
      <c r="DXN126" s="10"/>
      <c r="DXO126" s="10"/>
      <c r="DXP126" s="10"/>
      <c r="DXQ126" s="10"/>
      <c r="DXR126" s="10"/>
      <c r="DXS126" s="10"/>
      <c r="DXT126" s="10"/>
      <c r="DXU126" s="10"/>
      <c r="DXV126" s="10"/>
      <c r="DXW126" s="10"/>
      <c r="DXX126" s="10"/>
      <c r="DXY126" s="10"/>
      <c r="DXZ126" s="10"/>
      <c r="DYA126" s="10"/>
      <c r="DYB126" s="10"/>
      <c r="DYC126" s="10"/>
      <c r="DYD126" s="10"/>
      <c r="DYE126" s="10"/>
      <c r="DYF126" s="10"/>
      <c r="DYG126" s="10"/>
      <c r="DYH126" s="10"/>
      <c r="DYI126" s="10"/>
      <c r="DYJ126" s="10"/>
      <c r="DYK126" s="10"/>
      <c r="DYL126" s="10"/>
      <c r="DYM126" s="10"/>
      <c r="DYN126" s="10"/>
      <c r="DYO126" s="10"/>
      <c r="DYP126" s="10"/>
      <c r="DYQ126" s="10"/>
      <c r="DYR126" s="10"/>
      <c r="DYS126" s="10"/>
      <c r="DYT126" s="10"/>
      <c r="DYU126" s="10"/>
      <c r="DYV126" s="10"/>
      <c r="DYW126" s="10"/>
      <c r="DYX126" s="10"/>
      <c r="DYY126" s="10"/>
      <c r="DYZ126" s="10"/>
      <c r="DZA126" s="10"/>
      <c r="DZB126" s="10"/>
      <c r="DZC126" s="10"/>
      <c r="DZD126" s="10"/>
      <c r="DZE126" s="10"/>
      <c r="DZF126" s="10"/>
      <c r="DZG126" s="10"/>
      <c r="DZH126" s="10"/>
      <c r="DZI126" s="10"/>
      <c r="DZJ126" s="10"/>
      <c r="DZK126" s="10"/>
      <c r="DZL126" s="10"/>
      <c r="DZM126" s="10"/>
      <c r="DZN126" s="10"/>
      <c r="DZO126" s="10"/>
      <c r="DZP126" s="10"/>
      <c r="DZQ126" s="10"/>
      <c r="DZR126" s="10"/>
      <c r="DZS126" s="10"/>
      <c r="DZT126" s="10"/>
      <c r="DZU126" s="10"/>
      <c r="DZV126" s="10"/>
      <c r="DZW126" s="10"/>
      <c r="DZX126" s="10"/>
      <c r="DZY126" s="10"/>
      <c r="DZZ126" s="10"/>
      <c r="EAA126" s="10"/>
      <c r="EAB126" s="10"/>
      <c r="EAC126" s="10"/>
      <c r="EAD126" s="10"/>
      <c r="EAE126" s="10"/>
      <c r="EAF126" s="10"/>
      <c r="EAG126" s="10"/>
      <c r="EAH126" s="10"/>
      <c r="EAI126" s="10"/>
      <c r="EAJ126" s="10"/>
      <c r="EAK126" s="10"/>
      <c r="EAL126" s="10"/>
      <c r="EAM126" s="10"/>
      <c r="EAN126" s="10"/>
      <c r="EAO126" s="10"/>
      <c r="EAP126" s="10"/>
      <c r="EAQ126" s="10"/>
      <c r="EAR126" s="10"/>
      <c r="EAS126" s="10"/>
      <c r="EAT126" s="10"/>
      <c r="EAU126" s="10"/>
      <c r="EAV126" s="10"/>
      <c r="EAW126" s="10"/>
      <c r="EAX126" s="10"/>
      <c r="EAY126" s="10"/>
      <c r="EAZ126" s="10"/>
      <c r="EBA126" s="10"/>
      <c r="EBB126" s="10"/>
      <c r="EBC126" s="10"/>
      <c r="EBD126" s="10"/>
      <c r="EBE126" s="10"/>
      <c r="EBF126" s="10"/>
      <c r="EBG126" s="10"/>
      <c r="EBH126" s="10"/>
      <c r="EBI126" s="10"/>
      <c r="EBJ126" s="10"/>
      <c r="EBK126" s="10"/>
      <c r="EBL126" s="10"/>
      <c r="EBM126" s="10"/>
      <c r="EBN126" s="10"/>
      <c r="EBO126" s="10"/>
      <c r="EBP126" s="10"/>
      <c r="EBQ126" s="10"/>
      <c r="EBR126" s="10"/>
      <c r="EBS126" s="10"/>
      <c r="EBT126" s="10"/>
      <c r="EBU126" s="10"/>
      <c r="EBV126" s="10"/>
      <c r="EBW126" s="10"/>
      <c r="EBX126" s="10"/>
      <c r="EBY126" s="10"/>
      <c r="EBZ126" s="10"/>
      <c r="ECA126" s="10"/>
      <c r="ECB126" s="10"/>
      <c r="ECC126" s="10"/>
      <c r="ECD126" s="10"/>
      <c r="ECE126" s="10"/>
      <c r="ECF126" s="10"/>
      <c r="ECG126" s="10"/>
      <c r="ECH126" s="10"/>
      <c r="ECI126" s="10"/>
      <c r="ECJ126" s="10"/>
      <c r="ECK126" s="10"/>
      <c r="ECL126" s="10"/>
      <c r="ECM126" s="10"/>
      <c r="ECN126" s="10"/>
      <c r="ECO126" s="10"/>
      <c r="ECP126" s="10"/>
      <c r="ECQ126" s="10"/>
      <c r="ECR126" s="10"/>
      <c r="ECS126" s="10"/>
      <c r="ECT126" s="10"/>
      <c r="ECU126" s="10"/>
      <c r="ECV126" s="10"/>
      <c r="ECW126" s="10"/>
      <c r="ECX126" s="10"/>
      <c r="ECY126" s="10"/>
      <c r="ECZ126" s="10"/>
      <c r="EDA126" s="10"/>
      <c r="EDB126" s="10"/>
      <c r="EDC126" s="10"/>
      <c r="EDD126" s="10"/>
      <c r="EDE126" s="10"/>
      <c r="EDF126" s="10"/>
      <c r="EDG126" s="10"/>
      <c r="EDH126" s="10"/>
      <c r="EDI126" s="10"/>
      <c r="EDJ126" s="10"/>
      <c r="EDK126" s="10"/>
      <c r="EDL126" s="10"/>
      <c r="EDM126" s="10"/>
      <c r="EDN126" s="10"/>
      <c r="EDO126" s="10"/>
      <c r="EDP126" s="10"/>
      <c r="EDQ126" s="10"/>
      <c r="EDR126" s="10"/>
      <c r="EDS126" s="10"/>
      <c r="EDT126" s="10"/>
      <c r="EDU126" s="10"/>
      <c r="EDV126" s="10"/>
      <c r="EDW126" s="10"/>
      <c r="EDX126" s="10"/>
      <c r="EDY126" s="10"/>
      <c r="EDZ126" s="10"/>
      <c r="EEA126" s="10"/>
      <c r="EEB126" s="10"/>
      <c r="EEC126" s="10"/>
      <c r="EED126" s="10"/>
      <c r="EEE126" s="10"/>
      <c r="EEF126" s="10"/>
      <c r="EEG126" s="10"/>
      <c r="EEH126" s="10"/>
      <c r="EEI126" s="10"/>
      <c r="EEJ126" s="10"/>
      <c r="EEK126" s="10"/>
      <c r="EEL126" s="10"/>
      <c r="EEM126" s="10"/>
      <c r="EEN126" s="10"/>
      <c r="EEO126" s="10"/>
      <c r="EEP126" s="10"/>
      <c r="EEQ126" s="10"/>
      <c r="EER126" s="10"/>
      <c r="EES126" s="10"/>
      <c r="EET126" s="10"/>
      <c r="EEU126" s="10"/>
      <c r="EEV126" s="10"/>
      <c r="EEW126" s="10"/>
      <c r="EEX126" s="10"/>
      <c r="EEY126" s="10"/>
      <c r="EEZ126" s="10"/>
      <c r="EFA126" s="10"/>
      <c r="EFB126" s="10"/>
      <c r="EFC126" s="10"/>
      <c r="EFD126" s="10"/>
      <c r="EFE126" s="10"/>
      <c r="EFF126" s="10"/>
      <c r="EFG126" s="10"/>
      <c r="EFH126" s="10"/>
      <c r="EFI126" s="10"/>
      <c r="EFJ126" s="10"/>
      <c r="EFK126" s="10"/>
      <c r="EFL126" s="10"/>
      <c r="EFM126" s="10"/>
      <c r="EFN126" s="10"/>
      <c r="EFO126" s="10"/>
      <c r="EFP126" s="10"/>
      <c r="EFQ126" s="10"/>
      <c r="EFR126" s="10"/>
      <c r="EFS126" s="10"/>
      <c r="EFT126" s="10"/>
      <c r="EFU126" s="10"/>
      <c r="EFV126" s="10"/>
      <c r="EFW126" s="10"/>
      <c r="EFX126" s="10"/>
      <c r="EFY126" s="10"/>
      <c r="EFZ126" s="10"/>
      <c r="EGA126" s="10"/>
      <c r="EGB126" s="10"/>
      <c r="EGC126" s="10"/>
      <c r="EGD126" s="10"/>
      <c r="EGE126" s="10"/>
      <c r="EGF126" s="10"/>
      <c r="EGG126" s="10"/>
      <c r="EGH126" s="10"/>
      <c r="EGI126" s="10"/>
      <c r="EGJ126" s="10"/>
      <c r="EGK126" s="10"/>
      <c r="EGL126" s="10"/>
      <c r="EGM126" s="10"/>
      <c r="EGN126" s="10"/>
      <c r="EGO126" s="10"/>
      <c r="EGP126" s="10"/>
      <c r="EGQ126" s="10"/>
      <c r="EGR126" s="10"/>
      <c r="EGS126" s="10"/>
      <c r="EGT126" s="10"/>
      <c r="EGU126" s="10"/>
      <c r="EGV126" s="10"/>
      <c r="EGW126" s="10"/>
      <c r="EGX126" s="10"/>
      <c r="EGY126" s="10"/>
      <c r="EGZ126" s="10"/>
      <c r="EHA126" s="10"/>
      <c r="EHB126" s="10"/>
      <c r="EHC126" s="10"/>
      <c r="EHD126" s="10"/>
      <c r="EHE126" s="10"/>
      <c r="EHF126" s="10"/>
      <c r="EHG126" s="10"/>
      <c r="EHH126" s="10"/>
      <c r="EHI126" s="10"/>
      <c r="EHJ126" s="10"/>
      <c r="EHK126" s="10"/>
      <c r="EHL126" s="10"/>
      <c r="EHM126" s="10"/>
      <c r="EHN126" s="10"/>
      <c r="EHO126" s="10"/>
      <c r="EHP126" s="10"/>
      <c r="EHQ126" s="10"/>
      <c r="EHR126" s="10"/>
      <c r="EHS126" s="10"/>
      <c r="EHT126" s="10"/>
      <c r="EHU126" s="10"/>
      <c r="EHV126" s="10"/>
      <c r="EHW126" s="10"/>
      <c r="EHX126" s="10"/>
      <c r="EHY126" s="10"/>
      <c r="EHZ126" s="10"/>
      <c r="EIA126" s="10"/>
      <c r="EIB126" s="10"/>
      <c r="EIC126" s="10"/>
      <c r="EID126" s="10"/>
      <c r="EIE126" s="10"/>
      <c r="EIF126" s="10"/>
      <c r="EIG126" s="10"/>
      <c r="EIH126" s="10"/>
      <c r="EII126" s="10"/>
      <c r="EIJ126" s="10"/>
      <c r="EIK126" s="10"/>
      <c r="EIL126" s="10"/>
      <c r="EIM126" s="10"/>
      <c r="EIN126" s="10"/>
      <c r="EIO126" s="10"/>
      <c r="EIP126" s="10"/>
      <c r="EIQ126" s="10"/>
      <c r="EIR126" s="10"/>
      <c r="EIS126" s="10"/>
      <c r="EIT126" s="10"/>
      <c r="EIU126" s="10"/>
      <c r="EIV126" s="10"/>
      <c r="EIW126" s="10"/>
      <c r="EIX126" s="10"/>
      <c r="EIY126" s="10"/>
      <c r="EIZ126" s="10"/>
      <c r="EJA126" s="10"/>
      <c r="EJB126" s="10"/>
      <c r="EJC126" s="10"/>
      <c r="EJD126" s="10"/>
      <c r="EJE126" s="10"/>
      <c r="EJF126" s="10"/>
      <c r="EJG126" s="10"/>
      <c r="EJH126" s="10"/>
      <c r="EJI126" s="10"/>
      <c r="EJJ126" s="10"/>
      <c r="EJK126" s="10"/>
      <c r="EJL126" s="10"/>
      <c r="EJM126" s="10"/>
      <c r="EJN126" s="10"/>
      <c r="EJO126" s="10"/>
      <c r="EJP126" s="10"/>
      <c r="EJQ126" s="10"/>
      <c r="EJR126" s="10"/>
      <c r="EJS126" s="10"/>
      <c r="EJT126" s="10"/>
      <c r="EJU126" s="10"/>
      <c r="EJV126" s="10"/>
      <c r="EJW126" s="10"/>
      <c r="EJX126" s="10"/>
      <c r="EJY126" s="10"/>
      <c r="EJZ126" s="10"/>
      <c r="EKA126" s="10"/>
      <c r="EKB126" s="10"/>
      <c r="EKC126" s="10"/>
      <c r="EKD126" s="10"/>
      <c r="EKE126" s="10"/>
      <c r="EKF126" s="10"/>
      <c r="EKG126" s="10"/>
      <c r="EKH126" s="10"/>
      <c r="EKI126" s="10"/>
      <c r="EKJ126" s="10"/>
      <c r="EKK126" s="10"/>
      <c r="EKL126" s="10"/>
      <c r="EKM126" s="10"/>
      <c r="EKN126" s="10"/>
      <c r="EKO126" s="10"/>
      <c r="EKP126" s="10"/>
      <c r="EKQ126" s="10"/>
      <c r="EKR126" s="10"/>
      <c r="EKS126" s="10"/>
      <c r="EKT126" s="10"/>
      <c r="EKU126" s="10"/>
      <c r="EKV126" s="10"/>
      <c r="EKW126" s="10"/>
      <c r="EKX126" s="10"/>
      <c r="EKY126" s="10"/>
      <c r="EKZ126" s="10"/>
      <c r="ELA126" s="10"/>
      <c r="ELB126" s="10"/>
      <c r="ELC126" s="10"/>
      <c r="ELD126" s="10"/>
      <c r="ELE126" s="10"/>
      <c r="ELF126" s="10"/>
      <c r="ELG126" s="10"/>
      <c r="ELH126" s="10"/>
      <c r="ELI126" s="10"/>
      <c r="ELJ126" s="10"/>
      <c r="ELK126" s="10"/>
      <c r="ELL126" s="10"/>
      <c r="ELM126" s="10"/>
      <c r="ELN126" s="10"/>
      <c r="ELO126" s="10"/>
      <c r="ELP126" s="10"/>
      <c r="ELQ126" s="10"/>
      <c r="ELR126" s="10"/>
      <c r="ELS126" s="10"/>
      <c r="ELT126" s="10"/>
      <c r="ELU126" s="10"/>
      <c r="ELV126" s="10"/>
      <c r="ELW126" s="10"/>
      <c r="ELX126" s="10"/>
      <c r="ELY126" s="10"/>
      <c r="ELZ126" s="10"/>
      <c r="EMA126" s="10"/>
      <c r="EMB126" s="10"/>
      <c r="EMC126" s="10"/>
      <c r="EMD126" s="10"/>
      <c r="EME126" s="10"/>
      <c r="EMF126" s="10"/>
      <c r="EMG126" s="10"/>
      <c r="EMH126" s="10"/>
      <c r="EMI126" s="10"/>
      <c r="EMJ126" s="10"/>
      <c r="EMK126" s="10"/>
      <c r="EML126" s="10"/>
      <c r="EMM126" s="10"/>
      <c r="EMN126" s="10"/>
      <c r="EMO126" s="10"/>
      <c r="EMP126" s="10"/>
      <c r="EMQ126" s="10"/>
      <c r="EMR126" s="10"/>
      <c r="EMS126" s="10"/>
      <c r="EMT126" s="10"/>
      <c r="EMU126" s="10"/>
      <c r="EMV126" s="10"/>
      <c r="EMW126" s="10"/>
      <c r="EMX126" s="10"/>
      <c r="EMY126" s="10"/>
      <c r="EMZ126" s="10"/>
      <c r="ENA126" s="10"/>
      <c r="ENB126" s="10"/>
      <c r="ENC126" s="10"/>
      <c r="END126" s="10"/>
      <c r="ENE126" s="10"/>
      <c r="ENF126" s="10"/>
      <c r="ENG126" s="10"/>
      <c r="ENH126" s="10"/>
      <c r="ENI126" s="10"/>
      <c r="ENJ126" s="10"/>
      <c r="ENK126" s="10"/>
      <c r="ENL126" s="10"/>
      <c r="ENM126" s="10"/>
      <c r="ENN126" s="10"/>
      <c r="ENO126" s="10"/>
      <c r="ENP126" s="10"/>
      <c r="ENQ126" s="10"/>
      <c r="ENR126" s="10"/>
      <c r="ENS126" s="10"/>
      <c r="ENT126" s="10"/>
      <c r="ENU126" s="10"/>
      <c r="ENV126" s="10"/>
      <c r="ENW126" s="10"/>
      <c r="ENX126" s="10"/>
      <c r="ENY126" s="10"/>
      <c r="ENZ126" s="10"/>
      <c r="EOA126" s="10"/>
      <c r="EOB126" s="10"/>
      <c r="EOC126" s="10"/>
      <c r="EOD126" s="10"/>
      <c r="EOE126" s="10"/>
      <c r="EOF126" s="10"/>
      <c r="EOG126" s="10"/>
      <c r="EOH126" s="10"/>
      <c r="EOI126" s="10"/>
      <c r="EOJ126" s="10"/>
      <c r="EOK126" s="10"/>
      <c r="EOL126" s="10"/>
      <c r="EOM126" s="10"/>
      <c r="EON126" s="10"/>
      <c r="EOO126" s="10"/>
      <c r="EOP126" s="10"/>
      <c r="EOQ126" s="10"/>
      <c r="EOR126" s="10"/>
      <c r="EOS126" s="10"/>
      <c r="EOT126" s="10"/>
      <c r="EOU126" s="10"/>
      <c r="EOV126" s="10"/>
      <c r="EOW126" s="10"/>
      <c r="EOX126" s="10"/>
      <c r="EOY126" s="10"/>
      <c r="EOZ126" s="10"/>
      <c r="EPA126" s="10"/>
      <c r="EPB126" s="10"/>
      <c r="EPC126" s="10"/>
      <c r="EPD126" s="10"/>
      <c r="EPE126" s="10"/>
      <c r="EPF126" s="10"/>
      <c r="EPG126" s="10"/>
      <c r="EPH126" s="10"/>
      <c r="EPI126" s="10"/>
      <c r="EPJ126" s="10"/>
      <c r="EPK126" s="10"/>
      <c r="EPL126" s="10"/>
      <c r="EPM126" s="10"/>
      <c r="EPN126" s="10"/>
      <c r="EPO126" s="10"/>
      <c r="EPP126" s="10"/>
      <c r="EPQ126" s="10"/>
      <c r="EPR126" s="10"/>
      <c r="EPS126" s="10"/>
      <c r="EPT126" s="10"/>
      <c r="EPU126" s="10"/>
      <c r="EPV126" s="10"/>
      <c r="EPW126" s="10"/>
      <c r="EPX126" s="10"/>
      <c r="EPY126" s="10"/>
      <c r="EPZ126" s="10"/>
      <c r="EQA126" s="10"/>
      <c r="EQB126" s="10"/>
      <c r="EQC126" s="10"/>
      <c r="EQD126" s="10"/>
      <c r="EQE126" s="10"/>
      <c r="EQF126" s="10"/>
      <c r="EQG126" s="10"/>
      <c r="EQH126" s="10"/>
      <c r="EQI126" s="10"/>
      <c r="EQJ126" s="10"/>
      <c r="EQK126" s="10"/>
      <c r="EQL126" s="10"/>
      <c r="EQM126" s="10"/>
      <c r="EQN126" s="10"/>
      <c r="EQO126" s="10"/>
      <c r="EQP126" s="10"/>
      <c r="EQQ126" s="10"/>
      <c r="EQR126" s="10"/>
      <c r="EQS126" s="10"/>
      <c r="EQT126" s="10"/>
      <c r="EQU126" s="10"/>
      <c r="EQV126" s="10"/>
      <c r="EQW126" s="10"/>
      <c r="EQX126" s="10"/>
      <c r="EQY126" s="10"/>
      <c r="EQZ126" s="10"/>
      <c r="ERA126" s="10"/>
      <c r="ERB126" s="10"/>
      <c r="ERC126" s="10"/>
      <c r="ERD126" s="10"/>
      <c r="ERE126" s="10"/>
      <c r="ERF126" s="10"/>
      <c r="ERG126" s="10"/>
      <c r="ERH126" s="10"/>
      <c r="ERI126" s="10"/>
      <c r="ERJ126" s="10"/>
      <c r="ERK126" s="10"/>
      <c r="ERL126" s="10"/>
      <c r="ERM126" s="10"/>
      <c r="ERN126" s="10"/>
      <c r="ERO126" s="10"/>
      <c r="ERP126" s="10"/>
      <c r="ERQ126" s="10"/>
      <c r="ERR126" s="10"/>
      <c r="ERS126" s="10"/>
      <c r="ERT126" s="10"/>
      <c r="ERU126" s="10"/>
      <c r="ERV126" s="10"/>
      <c r="ERW126" s="10"/>
      <c r="ERX126" s="10"/>
      <c r="ERY126" s="10"/>
      <c r="ERZ126" s="10"/>
      <c r="ESA126" s="10"/>
      <c r="ESB126" s="10"/>
      <c r="ESC126" s="10"/>
      <c r="ESD126" s="10"/>
      <c r="ESE126" s="10"/>
      <c r="ESF126" s="10"/>
      <c r="ESG126" s="10"/>
      <c r="ESH126" s="10"/>
      <c r="ESI126" s="10"/>
      <c r="ESJ126" s="10"/>
      <c r="ESK126" s="10"/>
      <c r="ESL126" s="10"/>
      <c r="ESM126" s="10"/>
      <c r="ESN126" s="10"/>
      <c r="ESO126" s="10"/>
      <c r="ESP126" s="10"/>
      <c r="ESQ126" s="10"/>
      <c r="ESR126" s="10"/>
      <c r="ESS126" s="10"/>
      <c r="EST126" s="10"/>
      <c r="ESU126" s="10"/>
      <c r="ESV126" s="10"/>
      <c r="ESW126" s="10"/>
      <c r="ESX126" s="10"/>
      <c r="ESY126" s="10"/>
      <c r="ESZ126" s="10"/>
      <c r="ETA126" s="10"/>
      <c r="ETB126" s="10"/>
      <c r="ETC126" s="10"/>
      <c r="ETD126" s="10"/>
      <c r="ETE126" s="10"/>
      <c r="ETF126" s="10"/>
      <c r="ETG126" s="10"/>
      <c r="ETH126" s="10"/>
      <c r="ETI126" s="10"/>
      <c r="ETJ126" s="10"/>
      <c r="ETK126" s="10"/>
      <c r="ETL126" s="10"/>
      <c r="ETM126" s="10"/>
      <c r="ETN126" s="10"/>
      <c r="ETO126" s="10"/>
      <c r="ETP126" s="10"/>
      <c r="ETQ126" s="10"/>
      <c r="ETR126" s="10"/>
      <c r="ETS126" s="10"/>
      <c r="ETT126" s="10"/>
      <c r="ETU126" s="10"/>
      <c r="ETV126" s="10"/>
      <c r="ETW126" s="10"/>
      <c r="ETX126" s="10"/>
      <c r="ETY126" s="10"/>
      <c r="ETZ126" s="10"/>
      <c r="EUA126" s="10"/>
      <c r="EUB126" s="10"/>
      <c r="EUC126" s="10"/>
      <c r="EUD126" s="10"/>
      <c r="EUE126" s="10"/>
      <c r="EUF126" s="10"/>
      <c r="EUG126" s="10"/>
      <c r="EUH126" s="10"/>
      <c r="EUI126" s="10"/>
      <c r="EUJ126" s="10"/>
      <c r="EUK126" s="10"/>
      <c r="EUL126" s="10"/>
      <c r="EUM126" s="10"/>
      <c r="EUN126" s="10"/>
      <c r="EUO126" s="10"/>
      <c r="EUP126" s="10"/>
      <c r="EUQ126" s="10"/>
      <c r="EUR126" s="10"/>
      <c r="EUS126" s="10"/>
      <c r="EUT126" s="10"/>
      <c r="EUU126" s="10"/>
      <c r="EUV126" s="10"/>
      <c r="EUW126" s="10"/>
      <c r="EUX126" s="10"/>
      <c r="EUY126" s="10"/>
      <c r="EUZ126" s="10"/>
      <c r="EVA126" s="10"/>
      <c r="EVB126" s="10"/>
      <c r="EVC126" s="10"/>
      <c r="EVD126" s="10"/>
      <c r="EVE126" s="10"/>
      <c r="EVF126" s="10"/>
      <c r="EVG126" s="10"/>
      <c r="EVH126" s="10"/>
      <c r="EVI126" s="10"/>
      <c r="EVJ126" s="10"/>
      <c r="EVK126" s="10"/>
      <c r="EVL126" s="10"/>
      <c r="EVM126" s="10"/>
      <c r="EVN126" s="10"/>
      <c r="EVO126" s="10"/>
      <c r="EVP126" s="10"/>
      <c r="EVQ126" s="10"/>
      <c r="EVR126" s="10"/>
      <c r="EVS126" s="10"/>
      <c r="EVT126" s="10"/>
      <c r="EVU126" s="10"/>
      <c r="EVV126" s="10"/>
      <c r="EVW126" s="10"/>
      <c r="EVX126" s="10"/>
      <c r="EVY126" s="10"/>
      <c r="EVZ126" s="10"/>
      <c r="EWA126" s="10"/>
      <c r="EWB126" s="10"/>
      <c r="EWC126" s="10"/>
      <c r="EWD126" s="10"/>
      <c r="EWE126" s="10"/>
      <c r="EWF126" s="10"/>
      <c r="EWG126" s="10"/>
      <c r="EWH126" s="10"/>
      <c r="EWI126" s="10"/>
      <c r="EWJ126" s="10"/>
      <c r="EWK126" s="10"/>
      <c r="EWL126" s="10"/>
      <c r="EWM126" s="10"/>
      <c r="EWN126" s="10"/>
      <c r="EWO126" s="10"/>
      <c r="EWP126" s="10"/>
      <c r="EWQ126" s="10"/>
      <c r="EWR126" s="10"/>
      <c r="EWS126" s="10"/>
      <c r="EWT126" s="10"/>
      <c r="EWU126" s="10"/>
      <c r="EWV126" s="10"/>
      <c r="EWW126" s="10"/>
      <c r="EWX126" s="10"/>
      <c r="EWY126" s="10"/>
      <c r="EWZ126" s="10"/>
      <c r="EXA126" s="10"/>
      <c r="EXB126" s="10"/>
      <c r="EXC126" s="10"/>
      <c r="EXD126" s="10"/>
      <c r="EXE126" s="10"/>
      <c r="EXF126" s="10"/>
      <c r="EXG126" s="10"/>
      <c r="EXH126" s="10"/>
      <c r="EXI126" s="10"/>
      <c r="EXJ126" s="10"/>
      <c r="EXK126" s="10"/>
      <c r="EXL126" s="10"/>
      <c r="EXM126" s="10"/>
      <c r="EXN126" s="10"/>
      <c r="EXO126" s="10"/>
      <c r="EXP126" s="10"/>
      <c r="EXQ126" s="10"/>
      <c r="EXR126" s="10"/>
      <c r="EXS126" s="10"/>
      <c r="EXT126" s="10"/>
      <c r="EXU126" s="10"/>
      <c r="EXV126" s="10"/>
      <c r="EXW126" s="10"/>
      <c r="EXX126" s="10"/>
      <c r="EXY126" s="10"/>
      <c r="EXZ126" s="10"/>
      <c r="EYA126" s="10"/>
      <c r="EYB126" s="10"/>
      <c r="EYC126" s="10"/>
      <c r="EYD126" s="10"/>
      <c r="EYE126" s="10"/>
      <c r="EYF126" s="10"/>
      <c r="EYG126" s="10"/>
      <c r="EYH126" s="10"/>
      <c r="EYI126" s="10"/>
      <c r="EYJ126" s="10"/>
      <c r="EYK126" s="10"/>
      <c r="EYL126" s="10"/>
      <c r="EYM126" s="10"/>
      <c r="EYN126" s="10"/>
      <c r="EYO126" s="10"/>
      <c r="EYP126" s="10"/>
      <c r="EYQ126" s="10"/>
      <c r="EYR126" s="10"/>
      <c r="EYS126" s="10"/>
      <c r="EYT126" s="10"/>
      <c r="EYU126" s="10"/>
      <c r="EYV126" s="10"/>
      <c r="EYW126" s="10"/>
      <c r="EYX126" s="10"/>
      <c r="EYY126" s="10"/>
      <c r="EYZ126" s="10"/>
      <c r="EZA126" s="10"/>
      <c r="EZB126" s="10"/>
      <c r="EZC126" s="10"/>
      <c r="EZD126" s="10"/>
      <c r="EZE126" s="10"/>
      <c r="EZF126" s="10"/>
      <c r="EZG126" s="10"/>
      <c r="EZH126" s="10"/>
      <c r="EZI126" s="10"/>
      <c r="EZJ126" s="10"/>
      <c r="EZK126" s="10"/>
      <c r="EZL126" s="10"/>
      <c r="EZM126" s="10"/>
      <c r="EZN126" s="10"/>
      <c r="EZO126" s="10"/>
      <c r="EZP126" s="10"/>
      <c r="EZQ126" s="10"/>
      <c r="EZR126" s="10"/>
      <c r="EZS126" s="10"/>
      <c r="EZT126" s="10"/>
      <c r="EZU126" s="10"/>
      <c r="EZV126" s="10"/>
      <c r="EZW126" s="10"/>
      <c r="EZX126" s="10"/>
      <c r="EZY126" s="10"/>
      <c r="EZZ126" s="10"/>
      <c r="FAA126" s="10"/>
      <c r="FAB126" s="10"/>
      <c r="FAC126" s="10"/>
      <c r="FAD126" s="10"/>
      <c r="FAE126" s="10"/>
      <c r="FAF126" s="10"/>
      <c r="FAG126" s="10"/>
      <c r="FAH126" s="10"/>
      <c r="FAI126" s="10"/>
      <c r="FAJ126" s="10"/>
      <c r="FAK126" s="10"/>
      <c r="FAL126" s="10"/>
      <c r="FAM126" s="10"/>
      <c r="FAN126" s="10"/>
      <c r="FAO126" s="10"/>
      <c r="FAP126" s="10"/>
      <c r="FAQ126" s="10"/>
      <c r="FAR126" s="10"/>
      <c r="FAS126" s="10"/>
      <c r="FAT126" s="10"/>
      <c r="FAU126" s="10"/>
      <c r="FAV126" s="10"/>
      <c r="FAW126" s="10"/>
      <c r="FAX126" s="10"/>
      <c r="FAY126" s="10"/>
      <c r="FAZ126" s="10"/>
      <c r="FBA126" s="10"/>
      <c r="FBB126" s="10"/>
      <c r="FBC126" s="10"/>
      <c r="FBD126" s="10"/>
      <c r="FBE126" s="10"/>
      <c r="FBF126" s="10"/>
      <c r="FBG126" s="10"/>
      <c r="FBH126" s="10"/>
      <c r="FBI126" s="10"/>
      <c r="FBJ126" s="10"/>
      <c r="FBK126" s="10"/>
      <c r="FBL126" s="10"/>
      <c r="FBM126" s="10"/>
      <c r="FBN126" s="10"/>
      <c r="FBO126" s="10"/>
      <c r="FBP126" s="10"/>
      <c r="FBQ126" s="10"/>
      <c r="FBR126" s="10"/>
      <c r="FBS126" s="10"/>
      <c r="FBT126" s="10"/>
      <c r="FBU126" s="10"/>
      <c r="FBV126" s="10"/>
      <c r="FBW126" s="10"/>
      <c r="FBX126" s="10"/>
      <c r="FBY126" s="10"/>
      <c r="FBZ126" s="10"/>
      <c r="FCA126" s="10"/>
      <c r="FCB126" s="10"/>
      <c r="FCC126" s="10"/>
      <c r="FCD126" s="10"/>
      <c r="FCE126" s="10"/>
      <c r="FCF126" s="10"/>
      <c r="FCG126" s="10"/>
      <c r="FCH126" s="10"/>
      <c r="FCI126" s="10"/>
      <c r="FCJ126" s="10"/>
      <c r="FCK126" s="10"/>
      <c r="FCL126" s="10"/>
      <c r="FCM126" s="10"/>
      <c r="FCN126" s="10"/>
      <c r="FCO126" s="10"/>
      <c r="FCP126" s="10"/>
      <c r="FCQ126" s="10"/>
      <c r="FCR126" s="10"/>
      <c r="FCS126" s="10"/>
      <c r="FCT126" s="10"/>
      <c r="FCU126" s="10"/>
      <c r="FCV126" s="10"/>
      <c r="FCW126" s="10"/>
      <c r="FCX126" s="10"/>
      <c r="FCY126" s="10"/>
      <c r="FCZ126" s="10"/>
      <c r="FDA126" s="10"/>
      <c r="FDB126" s="10"/>
      <c r="FDC126" s="10"/>
      <c r="FDD126" s="10"/>
      <c r="FDE126" s="10"/>
      <c r="FDF126" s="10"/>
      <c r="FDG126" s="10"/>
      <c r="FDH126" s="10"/>
      <c r="FDI126" s="10"/>
      <c r="FDJ126" s="10"/>
      <c r="FDK126" s="10"/>
      <c r="FDL126" s="10"/>
      <c r="FDM126" s="10"/>
      <c r="FDN126" s="10"/>
      <c r="FDO126" s="10"/>
      <c r="FDP126" s="10"/>
      <c r="FDQ126" s="10"/>
      <c r="FDR126" s="10"/>
      <c r="FDS126" s="10"/>
      <c r="FDT126" s="10"/>
      <c r="FDU126" s="10"/>
      <c r="FDV126" s="10"/>
      <c r="FDW126" s="10"/>
      <c r="FDX126" s="10"/>
      <c r="FDY126" s="10"/>
      <c r="FDZ126" s="10"/>
      <c r="FEA126" s="10"/>
      <c r="FEB126" s="10"/>
      <c r="FEC126" s="10"/>
      <c r="FED126" s="10"/>
      <c r="FEE126" s="10"/>
      <c r="FEF126" s="10"/>
      <c r="FEG126" s="10"/>
      <c r="FEH126" s="10"/>
      <c r="FEI126" s="10"/>
      <c r="FEJ126" s="10"/>
      <c r="FEK126" s="10"/>
      <c r="FEL126" s="10"/>
      <c r="FEM126" s="10"/>
      <c r="FEN126" s="10"/>
      <c r="FEO126" s="10"/>
      <c r="FEP126" s="10"/>
      <c r="FEQ126" s="10"/>
      <c r="FER126" s="10"/>
      <c r="FES126" s="10"/>
      <c r="FET126" s="10"/>
      <c r="FEU126" s="10"/>
      <c r="FEV126" s="10"/>
      <c r="FEW126" s="10"/>
      <c r="FEX126" s="10"/>
      <c r="FEY126" s="10"/>
      <c r="FEZ126" s="10"/>
      <c r="FFA126" s="10"/>
      <c r="FFB126" s="10"/>
      <c r="FFC126" s="10"/>
      <c r="FFD126" s="10"/>
      <c r="FFE126" s="10"/>
      <c r="FFF126" s="10"/>
      <c r="FFG126" s="10"/>
      <c r="FFH126" s="10"/>
      <c r="FFI126" s="10"/>
      <c r="FFJ126" s="10"/>
      <c r="FFK126" s="10"/>
      <c r="FFL126" s="10"/>
      <c r="FFM126" s="10"/>
      <c r="FFN126" s="10"/>
      <c r="FFO126" s="10"/>
      <c r="FFP126" s="10"/>
      <c r="FFQ126" s="10"/>
      <c r="FFR126" s="10"/>
      <c r="FFS126" s="10"/>
      <c r="FFT126" s="10"/>
      <c r="FFU126" s="10"/>
      <c r="FFV126" s="10"/>
      <c r="FFW126" s="10"/>
      <c r="FFX126" s="10"/>
      <c r="FFY126" s="10"/>
      <c r="FFZ126" s="10"/>
      <c r="FGA126" s="10"/>
      <c r="FGB126" s="10"/>
      <c r="FGC126" s="10"/>
      <c r="FGD126" s="10"/>
      <c r="FGE126" s="10"/>
      <c r="FGF126" s="10"/>
      <c r="FGG126" s="10"/>
      <c r="FGH126" s="10"/>
      <c r="FGI126" s="10"/>
      <c r="FGJ126" s="10"/>
      <c r="FGK126" s="10"/>
      <c r="FGL126" s="10"/>
      <c r="FGM126" s="10"/>
      <c r="FGN126" s="10"/>
      <c r="FGO126" s="10"/>
      <c r="FGP126" s="10"/>
      <c r="FGQ126" s="10"/>
      <c r="FGR126" s="10"/>
      <c r="FGS126" s="10"/>
      <c r="FGT126" s="10"/>
      <c r="FGU126" s="10"/>
      <c r="FGV126" s="10"/>
      <c r="FGW126" s="10"/>
      <c r="FGX126" s="10"/>
      <c r="FGY126" s="10"/>
      <c r="FGZ126" s="10"/>
      <c r="FHA126" s="10"/>
      <c r="FHB126" s="10"/>
      <c r="FHC126" s="10"/>
      <c r="FHD126" s="10"/>
      <c r="FHE126" s="10"/>
      <c r="FHF126" s="10"/>
      <c r="FHG126" s="10"/>
      <c r="FHH126" s="10"/>
      <c r="FHI126" s="10"/>
      <c r="FHJ126" s="10"/>
      <c r="FHK126" s="10"/>
      <c r="FHL126" s="10"/>
      <c r="FHM126" s="10"/>
      <c r="FHN126" s="10"/>
      <c r="FHO126" s="10"/>
      <c r="FHP126" s="10"/>
      <c r="FHQ126" s="10"/>
      <c r="FHR126" s="10"/>
      <c r="FHS126" s="10"/>
      <c r="FHT126" s="10"/>
      <c r="FHU126" s="10"/>
      <c r="FHV126" s="10"/>
      <c r="FHW126" s="10"/>
      <c r="FHX126" s="10"/>
      <c r="FHY126" s="10"/>
      <c r="FHZ126" s="10"/>
      <c r="FIA126" s="10"/>
      <c r="FIB126" s="10"/>
      <c r="FIC126" s="10"/>
      <c r="FID126" s="10"/>
      <c r="FIE126" s="10"/>
      <c r="FIF126" s="10"/>
      <c r="FIG126" s="10"/>
      <c r="FIH126" s="10"/>
      <c r="FII126" s="10"/>
      <c r="FIJ126" s="10"/>
      <c r="FIK126" s="10"/>
      <c r="FIL126" s="10"/>
      <c r="FIM126" s="10"/>
      <c r="FIN126" s="10"/>
      <c r="FIO126" s="10"/>
      <c r="FIP126" s="10"/>
      <c r="FIQ126" s="10"/>
      <c r="FIR126" s="10"/>
      <c r="FIS126" s="10"/>
      <c r="FIT126" s="10"/>
      <c r="FIU126" s="10"/>
      <c r="FIV126" s="10"/>
      <c r="FIW126" s="10"/>
      <c r="FIX126" s="10"/>
      <c r="FIY126" s="10"/>
      <c r="FIZ126" s="10"/>
      <c r="FJA126" s="10"/>
      <c r="FJB126" s="10"/>
      <c r="FJC126" s="10"/>
      <c r="FJD126" s="10"/>
      <c r="FJE126" s="10"/>
      <c r="FJF126" s="10"/>
      <c r="FJG126" s="10"/>
      <c r="FJH126" s="10"/>
      <c r="FJI126" s="10"/>
      <c r="FJJ126" s="10"/>
      <c r="FJK126" s="10"/>
      <c r="FJL126" s="10"/>
      <c r="FJM126" s="10"/>
      <c r="FJN126" s="10"/>
      <c r="FJO126" s="10"/>
      <c r="FJP126" s="10"/>
      <c r="FJQ126" s="10"/>
      <c r="FJR126" s="10"/>
      <c r="FJS126" s="10"/>
      <c r="FJT126" s="10"/>
      <c r="FJU126" s="10"/>
      <c r="FJV126" s="10"/>
      <c r="FJW126" s="10"/>
      <c r="FJX126" s="10"/>
      <c r="FJY126" s="10"/>
      <c r="FJZ126" s="10"/>
      <c r="FKA126" s="10"/>
      <c r="FKB126" s="10"/>
      <c r="FKC126" s="10"/>
      <c r="FKD126" s="10"/>
      <c r="FKE126" s="10"/>
      <c r="FKF126" s="10"/>
      <c r="FKG126" s="10"/>
      <c r="FKH126" s="10"/>
      <c r="FKI126" s="10"/>
      <c r="FKJ126" s="10"/>
      <c r="FKK126" s="10"/>
      <c r="FKL126" s="10"/>
      <c r="FKM126" s="10"/>
      <c r="FKN126" s="10"/>
      <c r="FKO126" s="10"/>
      <c r="FKP126" s="10"/>
      <c r="FKQ126" s="10"/>
      <c r="FKR126" s="10"/>
      <c r="FKS126" s="10"/>
      <c r="FKT126" s="10"/>
      <c r="FKU126" s="10"/>
      <c r="FKV126" s="10"/>
      <c r="FKW126" s="10"/>
      <c r="FKX126" s="10"/>
      <c r="FKY126" s="10"/>
      <c r="FKZ126" s="10"/>
      <c r="FLA126" s="10"/>
      <c r="FLB126" s="10"/>
      <c r="FLC126" s="10"/>
      <c r="FLD126" s="10"/>
      <c r="FLE126" s="10"/>
      <c r="FLF126" s="10"/>
      <c r="FLG126" s="10"/>
      <c r="FLH126" s="10"/>
      <c r="FLI126" s="10"/>
      <c r="FLJ126" s="10"/>
      <c r="FLK126" s="10"/>
      <c r="FLL126" s="10"/>
      <c r="FLM126" s="10"/>
      <c r="FLN126" s="10"/>
      <c r="FLO126" s="10"/>
      <c r="FLP126" s="10"/>
      <c r="FLQ126" s="10"/>
      <c r="FLR126" s="10"/>
      <c r="FLS126" s="10"/>
      <c r="FLT126" s="10"/>
      <c r="FLU126" s="10"/>
      <c r="FLV126" s="10"/>
      <c r="FLW126" s="10"/>
      <c r="FLX126" s="10"/>
      <c r="FLY126" s="10"/>
      <c r="FLZ126" s="10"/>
      <c r="FMA126" s="10"/>
      <c r="FMB126" s="10"/>
      <c r="FMC126" s="10"/>
      <c r="FMD126" s="10"/>
      <c r="FME126" s="10"/>
      <c r="FMF126" s="10"/>
      <c r="FMG126" s="10"/>
      <c r="FMH126" s="10"/>
      <c r="FMI126" s="10"/>
      <c r="FMJ126" s="10"/>
      <c r="FMK126" s="10"/>
      <c r="FML126" s="10"/>
      <c r="FMM126" s="10"/>
      <c r="FMN126" s="10"/>
      <c r="FMO126" s="10"/>
      <c r="FMP126" s="10"/>
      <c r="FMQ126" s="10"/>
      <c r="FMR126" s="10"/>
      <c r="FMS126" s="10"/>
      <c r="FMT126" s="10"/>
      <c r="FMU126" s="10"/>
      <c r="FMV126" s="10"/>
      <c r="FMW126" s="10"/>
      <c r="FMX126" s="10"/>
      <c r="FMY126" s="10"/>
      <c r="FMZ126" s="10"/>
      <c r="FNA126" s="10"/>
      <c r="FNB126" s="10"/>
      <c r="FNC126" s="10"/>
      <c r="FND126" s="10"/>
      <c r="FNE126" s="10"/>
      <c r="FNF126" s="10"/>
      <c r="FNG126" s="10"/>
      <c r="FNH126" s="10"/>
      <c r="FNI126" s="10"/>
      <c r="FNJ126" s="10"/>
      <c r="FNK126" s="10"/>
      <c r="FNL126" s="10"/>
      <c r="FNM126" s="10"/>
      <c r="FNN126" s="10"/>
      <c r="FNO126" s="10"/>
      <c r="FNP126" s="10"/>
      <c r="FNQ126" s="10"/>
      <c r="FNR126" s="10"/>
      <c r="FNS126" s="10"/>
      <c r="FNT126" s="10"/>
      <c r="FNU126" s="10"/>
      <c r="FNV126" s="10"/>
      <c r="FNW126" s="10"/>
      <c r="FNX126" s="10"/>
      <c r="FNY126" s="10"/>
      <c r="FNZ126" s="10"/>
      <c r="FOA126" s="10"/>
      <c r="FOB126" s="10"/>
      <c r="FOC126" s="10"/>
      <c r="FOD126" s="10"/>
      <c r="FOE126" s="10"/>
      <c r="FOF126" s="10"/>
      <c r="FOG126" s="10"/>
      <c r="FOH126" s="10"/>
      <c r="FOI126" s="10"/>
      <c r="FOJ126" s="10"/>
      <c r="FOK126" s="10"/>
      <c r="FOL126" s="10"/>
      <c r="FOM126" s="10"/>
      <c r="FON126" s="10"/>
      <c r="FOO126" s="10"/>
      <c r="FOP126" s="10"/>
      <c r="FOQ126" s="10"/>
      <c r="FOR126" s="10"/>
      <c r="FOS126" s="10"/>
      <c r="FOT126" s="10"/>
      <c r="FOU126" s="10"/>
      <c r="FOV126" s="10"/>
      <c r="FOW126" s="10"/>
      <c r="FOX126" s="10"/>
      <c r="FOY126" s="10"/>
      <c r="FOZ126" s="10"/>
      <c r="FPA126" s="10"/>
      <c r="FPB126" s="10"/>
      <c r="FPC126" s="10"/>
      <c r="FPD126" s="10"/>
      <c r="FPE126" s="10"/>
      <c r="FPF126" s="10"/>
      <c r="FPG126" s="10"/>
      <c r="FPH126" s="10"/>
      <c r="FPI126" s="10"/>
      <c r="FPJ126" s="10"/>
      <c r="FPK126" s="10"/>
      <c r="FPL126" s="10"/>
      <c r="FPM126" s="10"/>
      <c r="FPN126" s="10"/>
      <c r="FPO126" s="10"/>
      <c r="FPP126" s="10"/>
      <c r="FPQ126" s="10"/>
      <c r="FPR126" s="10"/>
      <c r="FPS126" s="10"/>
      <c r="FPT126" s="10"/>
      <c r="FPU126" s="10"/>
      <c r="FPV126" s="10"/>
      <c r="FPW126" s="10"/>
      <c r="FPX126" s="10"/>
      <c r="FPY126" s="10"/>
      <c r="FPZ126" s="10"/>
      <c r="FQA126" s="10"/>
      <c r="FQB126" s="10"/>
      <c r="FQC126" s="10"/>
      <c r="FQD126" s="10"/>
      <c r="FQE126" s="10"/>
      <c r="FQF126" s="10"/>
      <c r="FQG126" s="10"/>
      <c r="FQH126" s="10"/>
      <c r="FQI126" s="10"/>
      <c r="FQJ126" s="10"/>
      <c r="FQK126" s="10"/>
      <c r="FQL126" s="10"/>
      <c r="FQM126" s="10"/>
      <c r="FQN126" s="10"/>
      <c r="FQO126" s="10"/>
      <c r="FQP126" s="10"/>
      <c r="FQQ126" s="10"/>
      <c r="FQR126" s="10"/>
      <c r="FQS126" s="10"/>
      <c r="FQT126" s="10"/>
      <c r="FQU126" s="10"/>
      <c r="FQV126" s="10"/>
      <c r="FQW126" s="10"/>
      <c r="FQX126" s="10"/>
      <c r="FQY126" s="10"/>
      <c r="FQZ126" s="10"/>
      <c r="FRA126" s="10"/>
      <c r="FRB126" s="10"/>
      <c r="FRC126" s="10"/>
      <c r="FRD126" s="10"/>
      <c r="FRE126" s="10"/>
      <c r="FRF126" s="10"/>
      <c r="FRG126" s="10"/>
      <c r="FRH126" s="10"/>
      <c r="FRI126" s="10"/>
      <c r="FRJ126" s="10"/>
      <c r="FRK126" s="10"/>
      <c r="FRL126" s="10"/>
      <c r="FRM126" s="10"/>
      <c r="FRN126" s="10"/>
      <c r="FRO126" s="10"/>
      <c r="FRP126" s="10"/>
      <c r="FRQ126" s="10"/>
      <c r="FRR126" s="10"/>
      <c r="FRS126" s="10"/>
      <c r="FRT126" s="10"/>
      <c r="FRU126" s="10"/>
      <c r="FRV126" s="10"/>
      <c r="FRW126" s="10"/>
      <c r="FRX126" s="10"/>
      <c r="FRY126" s="10"/>
      <c r="FRZ126" s="10"/>
      <c r="FSA126" s="10"/>
      <c r="FSB126" s="10"/>
      <c r="FSC126" s="10"/>
      <c r="FSD126" s="10"/>
      <c r="FSE126" s="10"/>
      <c r="FSF126" s="10"/>
      <c r="FSG126" s="10"/>
      <c r="FSH126" s="10"/>
      <c r="FSI126" s="10"/>
      <c r="FSJ126" s="10"/>
      <c r="FSK126" s="10"/>
      <c r="FSL126" s="10"/>
      <c r="FSM126" s="10"/>
      <c r="FSN126" s="10"/>
      <c r="FSO126" s="10"/>
      <c r="FSP126" s="10"/>
      <c r="FSQ126" s="10"/>
      <c r="FSR126" s="10"/>
      <c r="FSS126" s="10"/>
      <c r="FST126" s="10"/>
      <c r="FSU126" s="10"/>
      <c r="FSV126" s="10"/>
      <c r="FSW126" s="10"/>
      <c r="FSX126" s="10"/>
      <c r="FSY126" s="10"/>
      <c r="FSZ126" s="10"/>
      <c r="FTA126" s="10"/>
      <c r="FTB126" s="10"/>
      <c r="FTC126" s="10"/>
      <c r="FTD126" s="10"/>
      <c r="FTE126" s="10"/>
      <c r="FTF126" s="10"/>
      <c r="FTG126" s="10"/>
      <c r="FTH126" s="10"/>
      <c r="FTI126" s="10"/>
      <c r="FTJ126" s="10"/>
      <c r="FTK126" s="10"/>
      <c r="FTL126" s="10"/>
      <c r="FTM126" s="10"/>
      <c r="FTN126" s="10"/>
      <c r="FTO126" s="10"/>
      <c r="FTP126" s="10"/>
      <c r="FTQ126" s="10"/>
      <c r="FTR126" s="10"/>
      <c r="FTS126" s="10"/>
      <c r="FTT126" s="10"/>
      <c r="FTU126" s="10"/>
      <c r="FTV126" s="10"/>
      <c r="FTW126" s="10"/>
      <c r="FTX126" s="10"/>
      <c r="FTY126" s="10"/>
      <c r="FTZ126" s="10"/>
      <c r="FUA126" s="10"/>
      <c r="FUB126" s="10"/>
      <c r="FUC126" s="10"/>
      <c r="FUD126" s="10"/>
      <c r="FUE126" s="10"/>
      <c r="FUF126" s="10"/>
      <c r="FUG126" s="10"/>
      <c r="FUH126" s="10"/>
      <c r="FUI126" s="10"/>
      <c r="FUJ126" s="10"/>
      <c r="FUK126" s="10"/>
      <c r="FUL126" s="10"/>
      <c r="FUM126" s="10"/>
      <c r="FUN126" s="10"/>
      <c r="FUO126" s="10"/>
      <c r="FUP126" s="10"/>
      <c r="FUQ126" s="10"/>
      <c r="FUR126" s="10"/>
      <c r="FUS126" s="10"/>
      <c r="FUT126" s="10"/>
      <c r="FUU126" s="10"/>
      <c r="FUV126" s="10"/>
      <c r="FUW126" s="10"/>
      <c r="FUX126" s="10"/>
      <c r="FUY126" s="10"/>
      <c r="FUZ126" s="10"/>
      <c r="FVA126" s="10"/>
      <c r="FVB126" s="10"/>
      <c r="FVC126" s="10"/>
      <c r="FVD126" s="10"/>
      <c r="FVE126" s="10"/>
      <c r="FVF126" s="10"/>
      <c r="FVG126" s="10"/>
      <c r="FVH126" s="10"/>
      <c r="FVI126" s="10"/>
      <c r="FVJ126" s="10"/>
      <c r="FVK126" s="10"/>
      <c r="FVL126" s="10"/>
      <c r="FVM126" s="10"/>
      <c r="FVN126" s="10"/>
      <c r="FVO126" s="10"/>
      <c r="FVP126" s="10"/>
      <c r="FVQ126" s="10"/>
      <c r="FVR126" s="10"/>
      <c r="FVS126" s="10"/>
      <c r="FVT126" s="10"/>
      <c r="FVU126" s="10"/>
      <c r="FVV126" s="10"/>
      <c r="FVW126" s="10"/>
      <c r="FVX126" s="10"/>
      <c r="FVY126" s="10"/>
      <c r="FVZ126" s="10"/>
      <c r="FWA126" s="10"/>
      <c r="FWB126" s="10"/>
      <c r="FWC126" s="10"/>
      <c r="FWD126" s="10"/>
      <c r="FWE126" s="10"/>
      <c r="FWF126" s="10"/>
      <c r="FWG126" s="10"/>
      <c r="FWH126" s="10"/>
      <c r="FWI126" s="10"/>
      <c r="FWJ126" s="10"/>
      <c r="FWK126" s="10"/>
      <c r="FWL126" s="10"/>
      <c r="FWM126" s="10"/>
      <c r="FWN126" s="10"/>
      <c r="FWO126" s="10"/>
      <c r="FWP126" s="10"/>
      <c r="FWQ126" s="10"/>
      <c r="FWR126" s="10"/>
      <c r="FWS126" s="10"/>
      <c r="FWT126" s="10"/>
      <c r="FWU126" s="10"/>
      <c r="FWV126" s="10"/>
      <c r="FWW126" s="10"/>
      <c r="FWX126" s="10"/>
      <c r="FWY126" s="10"/>
      <c r="FWZ126" s="10"/>
      <c r="FXA126" s="10"/>
      <c r="FXB126" s="10"/>
      <c r="FXC126" s="10"/>
      <c r="FXD126" s="10"/>
      <c r="FXE126" s="10"/>
      <c r="FXF126" s="10"/>
      <c r="FXG126" s="10"/>
      <c r="FXH126" s="10"/>
      <c r="FXI126" s="10"/>
      <c r="FXJ126" s="10"/>
      <c r="FXK126" s="10"/>
      <c r="FXL126" s="10"/>
      <c r="FXM126" s="10"/>
      <c r="FXN126" s="10"/>
      <c r="FXO126" s="10"/>
      <c r="FXP126" s="10"/>
      <c r="FXQ126" s="10"/>
      <c r="FXR126" s="10"/>
      <c r="FXS126" s="10"/>
      <c r="FXT126" s="10"/>
      <c r="FXU126" s="10"/>
      <c r="FXV126" s="10"/>
      <c r="FXW126" s="10"/>
      <c r="FXX126" s="10"/>
      <c r="FXY126" s="10"/>
      <c r="FXZ126" s="10"/>
      <c r="FYA126" s="10"/>
      <c r="FYB126" s="10"/>
      <c r="FYC126" s="10"/>
      <c r="FYD126" s="10"/>
      <c r="FYE126" s="10"/>
      <c r="FYF126" s="10"/>
      <c r="FYG126" s="10"/>
      <c r="FYH126" s="10"/>
      <c r="FYI126" s="10"/>
      <c r="FYJ126" s="10"/>
      <c r="FYK126" s="10"/>
      <c r="FYL126" s="10"/>
      <c r="FYM126" s="10"/>
      <c r="FYN126" s="10"/>
      <c r="FYO126" s="10"/>
      <c r="FYP126" s="10"/>
      <c r="FYQ126" s="10"/>
      <c r="FYR126" s="10"/>
      <c r="FYS126" s="10"/>
      <c r="FYT126" s="10"/>
      <c r="FYU126" s="10"/>
      <c r="FYV126" s="10"/>
      <c r="FYW126" s="10"/>
      <c r="FYX126" s="10"/>
      <c r="FYY126" s="10"/>
      <c r="FYZ126" s="10"/>
      <c r="FZA126" s="10"/>
      <c r="FZB126" s="10"/>
      <c r="FZC126" s="10"/>
      <c r="FZD126" s="10"/>
      <c r="FZE126" s="10"/>
      <c r="FZF126" s="10"/>
      <c r="FZG126" s="10"/>
      <c r="FZH126" s="10"/>
      <c r="FZI126" s="10"/>
      <c r="FZJ126" s="10"/>
      <c r="FZK126" s="10"/>
      <c r="FZL126" s="10"/>
      <c r="FZM126" s="10"/>
      <c r="FZN126" s="10"/>
      <c r="FZO126" s="10"/>
      <c r="FZP126" s="10"/>
      <c r="FZQ126" s="10"/>
      <c r="FZR126" s="10"/>
      <c r="FZS126" s="10"/>
      <c r="FZT126" s="10"/>
      <c r="FZU126" s="10"/>
      <c r="FZV126" s="10"/>
      <c r="FZW126" s="10"/>
      <c r="FZX126" s="10"/>
      <c r="FZY126" s="10"/>
      <c r="FZZ126" s="10"/>
      <c r="GAA126" s="10"/>
      <c r="GAB126" s="10"/>
      <c r="GAC126" s="10"/>
      <c r="GAD126" s="10"/>
      <c r="GAE126" s="10"/>
      <c r="GAF126" s="10"/>
      <c r="GAG126" s="10"/>
      <c r="GAH126" s="10"/>
      <c r="GAI126" s="10"/>
      <c r="GAJ126" s="10"/>
      <c r="GAK126" s="10"/>
      <c r="GAL126" s="10"/>
      <c r="GAM126" s="10"/>
      <c r="GAN126" s="10"/>
      <c r="GAO126" s="10"/>
      <c r="GAP126" s="10"/>
      <c r="GAQ126" s="10"/>
      <c r="GAR126" s="10"/>
      <c r="GAS126" s="10"/>
      <c r="GAT126" s="10"/>
      <c r="GAU126" s="10"/>
      <c r="GAV126" s="10"/>
      <c r="GAW126" s="10"/>
      <c r="GAX126" s="10"/>
      <c r="GAY126" s="10"/>
      <c r="GAZ126" s="10"/>
      <c r="GBA126" s="10"/>
      <c r="GBB126" s="10"/>
      <c r="GBC126" s="10"/>
      <c r="GBD126" s="10"/>
      <c r="GBE126" s="10"/>
      <c r="GBF126" s="10"/>
      <c r="GBG126" s="10"/>
      <c r="GBH126" s="10"/>
      <c r="GBI126" s="10"/>
      <c r="GBJ126" s="10"/>
      <c r="GBK126" s="10"/>
      <c r="GBL126" s="10"/>
      <c r="GBM126" s="10"/>
      <c r="GBN126" s="10"/>
      <c r="GBO126" s="10"/>
      <c r="GBP126" s="10"/>
      <c r="GBQ126" s="10"/>
      <c r="GBR126" s="10"/>
      <c r="GBS126" s="10"/>
      <c r="GBT126" s="10"/>
      <c r="GBU126" s="10"/>
      <c r="GBV126" s="10"/>
      <c r="GBW126" s="10"/>
      <c r="GBX126" s="10"/>
      <c r="GBY126" s="10"/>
      <c r="GBZ126" s="10"/>
      <c r="GCA126" s="10"/>
      <c r="GCB126" s="10"/>
      <c r="GCC126" s="10"/>
      <c r="GCD126" s="10"/>
      <c r="GCE126" s="10"/>
      <c r="GCF126" s="10"/>
      <c r="GCG126" s="10"/>
      <c r="GCH126" s="10"/>
      <c r="GCI126" s="10"/>
      <c r="GCJ126" s="10"/>
      <c r="GCK126" s="10"/>
      <c r="GCL126" s="10"/>
      <c r="GCM126" s="10"/>
      <c r="GCN126" s="10"/>
      <c r="GCO126" s="10"/>
      <c r="GCP126" s="10"/>
      <c r="GCQ126" s="10"/>
      <c r="GCR126" s="10"/>
      <c r="GCS126" s="10"/>
      <c r="GCT126" s="10"/>
      <c r="GCU126" s="10"/>
      <c r="GCV126" s="10"/>
      <c r="GCW126" s="10"/>
      <c r="GCX126" s="10"/>
      <c r="GCY126" s="10"/>
      <c r="GCZ126" s="10"/>
      <c r="GDA126" s="10"/>
      <c r="GDB126" s="10"/>
      <c r="GDC126" s="10"/>
      <c r="GDD126" s="10"/>
      <c r="GDE126" s="10"/>
      <c r="GDF126" s="10"/>
      <c r="GDG126" s="10"/>
      <c r="GDH126" s="10"/>
      <c r="GDI126" s="10"/>
      <c r="GDJ126" s="10"/>
      <c r="GDK126" s="10"/>
      <c r="GDL126" s="10"/>
      <c r="GDM126" s="10"/>
      <c r="GDN126" s="10"/>
      <c r="GDO126" s="10"/>
      <c r="GDP126" s="10"/>
      <c r="GDQ126" s="10"/>
      <c r="GDR126" s="10"/>
      <c r="GDS126" s="10"/>
      <c r="GDT126" s="10"/>
      <c r="GDU126" s="10"/>
      <c r="GDV126" s="10"/>
      <c r="GDW126" s="10"/>
      <c r="GDX126" s="10"/>
      <c r="GDY126" s="10"/>
      <c r="GDZ126" s="10"/>
      <c r="GEA126" s="10"/>
      <c r="GEB126" s="10"/>
      <c r="GEC126" s="10"/>
      <c r="GED126" s="10"/>
      <c r="GEE126" s="10"/>
      <c r="GEF126" s="10"/>
      <c r="GEG126" s="10"/>
      <c r="GEH126" s="10"/>
      <c r="GEI126" s="10"/>
      <c r="GEJ126" s="10"/>
      <c r="GEK126" s="10"/>
      <c r="GEL126" s="10"/>
      <c r="GEM126" s="10"/>
      <c r="GEN126" s="10"/>
      <c r="GEO126" s="10"/>
      <c r="GEP126" s="10"/>
      <c r="GEQ126" s="10"/>
      <c r="GER126" s="10"/>
      <c r="GES126" s="10"/>
      <c r="GET126" s="10"/>
      <c r="GEU126" s="10"/>
      <c r="GEV126" s="10"/>
      <c r="GEW126" s="10"/>
      <c r="GEX126" s="10"/>
      <c r="GEY126" s="10"/>
      <c r="GEZ126" s="10"/>
      <c r="GFA126" s="10"/>
      <c r="GFB126" s="10"/>
      <c r="GFC126" s="10"/>
      <c r="GFD126" s="10"/>
      <c r="GFE126" s="10"/>
      <c r="GFF126" s="10"/>
      <c r="GFG126" s="10"/>
      <c r="GFH126" s="10"/>
      <c r="GFI126" s="10"/>
      <c r="GFJ126" s="10"/>
      <c r="GFK126" s="10"/>
      <c r="GFL126" s="10"/>
      <c r="GFM126" s="10"/>
      <c r="GFN126" s="10"/>
      <c r="GFO126" s="10"/>
      <c r="GFP126" s="10"/>
      <c r="GFQ126" s="10"/>
      <c r="GFR126" s="10"/>
      <c r="GFS126" s="10"/>
      <c r="GFT126" s="10"/>
      <c r="GFU126" s="10"/>
      <c r="GFV126" s="10"/>
      <c r="GFW126" s="10"/>
      <c r="GFX126" s="10"/>
      <c r="GFY126" s="10"/>
      <c r="GFZ126" s="10"/>
      <c r="GGA126" s="10"/>
      <c r="GGB126" s="10"/>
      <c r="GGC126" s="10"/>
      <c r="GGD126" s="10"/>
      <c r="GGE126" s="10"/>
      <c r="GGF126" s="10"/>
      <c r="GGG126" s="10"/>
      <c r="GGH126" s="10"/>
      <c r="GGI126" s="10"/>
      <c r="GGJ126" s="10"/>
      <c r="GGK126" s="10"/>
      <c r="GGL126" s="10"/>
      <c r="GGM126" s="10"/>
      <c r="GGN126" s="10"/>
      <c r="GGO126" s="10"/>
      <c r="GGP126" s="10"/>
      <c r="GGQ126" s="10"/>
      <c r="GGR126" s="10"/>
      <c r="GGS126" s="10"/>
      <c r="GGT126" s="10"/>
      <c r="GGU126" s="10"/>
      <c r="GGV126" s="10"/>
      <c r="GGW126" s="10"/>
      <c r="GGX126" s="10"/>
      <c r="GGY126" s="10"/>
      <c r="GGZ126" s="10"/>
      <c r="GHA126" s="10"/>
      <c r="GHB126" s="10"/>
      <c r="GHC126" s="10"/>
      <c r="GHD126" s="10"/>
      <c r="GHE126" s="10"/>
      <c r="GHF126" s="10"/>
      <c r="GHG126" s="10"/>
      <c r="GHH126" s="10"/>
      <c r="GHI126" s="10"/>
      <c r="GHJ126" s="10"/>
      <c r="GHK126" s="10"/>
      <c r="GHL126" s="10"/>
      <c r="GHM126" s="10"/>
      <c r="GHN126" s="10"/>
      <c r="GHO126" s="10"/>
      <c r="GHP126" s="10"/>
      <c r="GHQ126" s="10"/>
      <c r="GHR126" s="10"/>
      <c r="GHS126" s="10"/>
      <c r="GHT126" s="10"/>
      <c r="GHU126" s="10"/>
      <c r="GHV126" s="10"/>
      <c r="GHW126" s="10"/>
      <c r="GHX126" s="10"/>
      <c r="GHY126" s="10"/>
      <c r="GHZ126" s="10"/>
      <c r="GIA126" s="10"/>
      <c r="GIB126" s="10"/>
      <c r="GIC126" s="10"/>
      <c r="GID126" s="10"/>
      <c r="GIE126" s="10"/>
      <c r="GIF126" s="10"/>
      <c r="GIG126" s="10"/>
      <c r="GIH126" s="10"/>
      <c r="GII126" s="10"/>
      <c r="GIJ126" s="10"/>
      <c r="GIK126" s="10"/>
      <c r="GIL126" s="10"/>
      <c r="GIM126" s="10"/>
      <c r="GIN126" s="10"/>
      <c r="GIO126" s="10"/>
      <c r="GIP126" s="10"/>
      <c r="GIQ126" s="10"/>
      <c r="GIR126" s="10"/>
      <c r="GIS126" s="10"/>
      <c r="GIT126" s="10"/>
      <c r="GIU126" s="10"/>
      <c r="GIV126" s="10"/>
      <c r="GIW126" s="10"/>
      <c r="GIX126" s="10"/>
      <c r="GIY126" s="10"/>
      <c r="GIZ126" s="10"/>
      <c r="GJA126" s="10"/>
      <c r="GJB126" s="10"/>
      <c r="GJC126" s="10"/>
      <c r="GJD126" s="10"/>
      <c r="GJE126" s="10"/>
      <c r="GJF126" s="10"/>
      <c r="GJG126" s="10"/>
      <c r="GJH126" s="10"/>
      <c r="GJI126" s="10"/>
      <c r="GJJ126" s="10"/>
      <c r="GJK126" s="10"/>
      <c r="GJL126" s="10"/>
      <c r="GJM126" s="10"/>
      <c r="GJN126" s="10"/>
      <c r="GJO126" s="10"/>
      <c r="GJP126" s="10"/>
      <c r="GJQ126" s="10"/>
      <c r="GJR126" s="10"/>
      <c r="GJS126" s="10"/>
      <c r="GJT126" s="10"/>
      <c r="GJU126" s="10"/>
      <c r="GJV126" s="10"/>
      <c r="GJW126" s="10"/>
      <c r="GJX126" s="10"/>
      <c r="GJY126" s="10"/>
      <c r="GJZ126" s="10"/>
      <c r="GKA126" s="10"/>
      <c r="GKB126" s="10"/>
      <c r="GKC126" s="10"/>
      <c r="GKD126" s="10"/>
      <c r="GKE126" s="10"/>
      <c r="GKF126" s="10"/>
      <c r="GKG126" s="10"/>
      <c r="GKH126" s="10"/>
      <c r="GKI126" s="10"/>
      <c r="GKJ126" s="10"/>
      <c r="GKK126" s="10"/>
      <c r="GKL126" s="10"/>
      <c r="GKM126" s="10"/>
      <c r="GKN126" s="10"/>
      <c r="GKO126" s="10"/>
      <c r="GKP126" s="10"/>
      <c r="GKQ126" s="10"/>
      <c r="GKR126" s="10"/>
      <c r="GKS126" s="10"/>
      <c r="GKT126" s="10"/>
      <c r="GKU126" s="10"/>
      <c r="GKV126" s="10"/>
      <c r="GKW126" s="10"/>
      <c r="GKX126" s="10"/>
      <c r="GKY126" s="10"/>
      <c r="GKZ126" s="10"/>
      <c r="GLA126" s="10"/>
      <c r="GLB126" s="10"/>
      <c r="GLC126" s="10"/>
      <c r="GLD126" s="10"/>
      <c r="GLE126" s="10"/>
      <c r="GLF126" s="10"/>
      <c r="GLG126" s="10"/>
      <c r="GLH126" s="10"/>
      <c r="GLI126" s="10"/>
      <c r="GLJ126" s="10"/>
      <c r="GLK126" s="10"/>
      <c r="GLL126" s="10"/>
      <c r="GLM126" s="10"/>
      <c r="GLN126" s="10"/>
      <c r="GLO126" s="10"/>
      <c r="GLP126" s="10"/>
      <c r="GLQ126" s="10"/>
      <c r="GLR126" s="10"/>
      <c r="GLS126" s="10"/>
      <c r="GLT126" s="10"/>
      <c r="GLU126" s="10"/>
      <c r="GLV126" s="10"/>
      <c r="GLW126" s="10"/>
      <c r="GLX126" s="10"/>
      <c r="GLY126" s="10"/>
      <c r="GLZ126" s="10"/>
      <c r="GMA126" s="10"/>
      <c r="GMB126" s="10"/>
      <c r="GMC126" s="10"/>
      <c r="GMD126" s="10"/>
      <c r="GME126" s="10"/>
      <c r="GMF126" s="10"/>
      <c r="GMG126" s="10"/>
      <c r="GMH126" s="10"/>
      <c r="GMI126" s="10"/>
      <c r="GMJ126" s="10"/>
      <c r="GMK126" s="10"/>
      <c r="GML126" s="10"/>
      <c r="GMM126" s="10"/>
      <c r="GMN126" s="10"/>
      <c r="GMO126" s="10"/>
      <c r="GMP126" s="10"/>
      <c r="GMQ126" s="10"/>
      <c r="GMR126" s="10"/>
      <c r="GMS126" s="10"/>
      <c r="GMT126" s="10"/>
      <c r="GMU126" s="10"/>
      <c r="GMV126" s="10"/>
      <c r="GMW126" s="10"/>
      <c r="GMX126" s="10"/>
      <c r="GMY126" s="10"/>
      <c r="GMZ126" s="10"/>
      <c r="GNA126" s="10"/>
      <c r="GNB126" s="10"/>
      <c r="GNC126" s="10"/>
      <c r="GND126" s="10"/>
      <c r="GNE126" s="10"/>
      <c r="GNF126" s="10"/>
      <c r="GNG126" s="10"/>
      <c r="GNH126" s="10"/>
      <c r="GNI126" s="10"/>
      <c r="GNJ126" s="10"/>
      <c r="GNK126" s="10"/>
      <c r="GNL126" s="10"/>
      <c r="GNM126" s="10"/>
      <c r="GNN126" s="10"/>
      <c r="GNO126" s="10"/>
      <c r="GNP126" s="10"/>
      <c r="GNQ126" s="10"/>
      <c r="GNR126" s="10"/>
      <c r="GNS126" s="10"/>
      <c r="GNT126" s="10"/>
      <c r="GNU126" s="10"/>
      <c r="GNV126" s="10"/>
      <c r="GNW126" s="10"/>
      <c r="GNX126" s="10"/>
      <c r="GNY126" s="10"/>
      <c r="GNZ126" s="10"/>
      <c r="GOA126" s="10"/>
      <c r="GOB126" s="10"/>
      <c r="GOC126" s="10"/>
      <c r="GOD126" s="10"/>
      <c r="GOE126" s="10"/>
      <c r="GOF126" s="10"/>
      <c r="GOG126" s="10"/>
      <c r="GOH126" s="10"/>
      <c r="GOI126" s="10"/>
      <c r="GOJ126" s="10"/>
      <c r="GOK126" s="10"/>
      <c r="GOL126" s="10"/>
      <c r="GOM126" s="10"/>
      <c r="GON126" s="10"/>
      <c r="GOO126" s="10"/>
      <c r="GOP126" s="10"/>
      <c r="GOQ126" s="10"/>
      <c r="GOR126" s="10"/>
      <c r="GOS126" s="10"/>
      <c r="GOT126" s="10"/>
      <c r="GOU126" s="10"/>
      <c r="GOV126" s="10"/>
      <c r="GOW126" s="10"/>
      <c r="GOX126" s="10"/>
      <c r="GOY126" s="10"/>
      <c r="GOZ126" s="10"/>
      <c r="GPA126" s="10"/>
      <c r="GPB126" s="10"/>
      <c r="GPC126" s="10"/>
      <c r="GPD126" s="10"/>
      <c r="GPE126" s="10"/>
      <c r="GPF126" s="10"/>
      <c r="GPG126" s="10"/>
      <c r="GPH126" s="10"/>
      <c r="GPI126" s="10"/>
      <c r="GPJ126" s="10"/>
      <c r="GPK126" s="10"/>
      <c r="GPL126" s="10"/>
      <c r="GPM126" s="10"/>
      <c r="GPN126" s="10"/>
      <c r="GPO126" s="10"/>
      <c r="GPP126" s="10"/>
      <c r="GPQ126" s="10"/>
      <c r="GPR126" s="10"/>
      <c r="GPS126" s="10"/>
      <c r="GPT126" s="10"/>
      <c r="GPU126" s="10"/>
      <c r="GPV126" s="10"/>
      <c r="GPW126" s="10"/>
      <c r="GPX126" s="10"/>
      <c r="GPY126" s="10"/>
      <c r="GPZ126" s="10"/>
      <c r="GQA126" s="10"/>
      <c r="GQB126" s="10"/>
      <c r="GQC126" s="10"/>
      <c r="GQD126" s="10"/>
      <c r="GQE126" s="10"/>
      <c r="GQF126" s="10"/>
      <c r="GQG126" s="10"/>
      <c r="GQH126" s="10"/>
      <c r="GQI126" s="10"/>
      <c r="GQJ126" s="10"/>
      <c r="GQK126" s="10"/>
      <c r="GQL126" s="10"/>
      <c r="GQM126" s="10"/>
      <c r="GQN126" s="10"/>
      <c r="GQO126" s="10"/>
      <c r="GQP126" s="10"/>
      <c r="GQQ126" s="10"/>
      <c r="GQR126" s="10"/>
      <c r="GQS126" s="10"/>
      <c r="GQT126" s="10"/>
      <c r="GQU126" s="10"/>
      <c r="GQV126" s="10"/>
      <c r="GQW126" s="10"/>
      <c r="GQX126" s="10"/>
      <c r="GQY126" s="10"/>
      <c r="GQZ126" s="10"/>
      <c r="GRA126" s="10"/>
      <c r="GRB126" s="10"/>
      <c r="GRC126" s="10"/>
      <c r="GRD126" s="10"/>
      <c r="GRE126" s="10"/>
      <c r="GRF126" s="10"/>
      <c r="GRG126" s="10"/>
      <c r="GRH126" s="10"/>
      <c r="GRI126" s="10"/>
      <c r="GRJ126" s="10"/>
      <c r="GRK126" s="10"/>
      <c r="GRL126" s="10"/>
      <c r="GRM126" s="10"/>
      <c r="GRN126" s="10"/>
      <c r="GRO126" s="10"/>
      <c r="GRP126" s="10"/>
      <c r="GRQ126" s="10"/>
      <c r="GRR126" s="10"/>
      <c r="GRS126" s="10"/>
      <c r="GRT126" s="10"/>
      <c r="GRU126" s="10"/>
      <c r="GRV126" s="10"/>
      <c r="GRW126" s="10"/>
      <c r="GRX126" s="10"/>
      <c r="GRY126" s="10"/>
      <c r="GRZ126" s="10"/>
      <c r="GSA126" s="10"/>
      <c r="GSB126" s="10"/>
      <c r="GSC126" s="10"/>
      <c r="GSD126" s="10"/>
      <c r="GSE126" s="10"/>
      <c r="GSF126" s="10"/>
      <c r="GSG126" s="10"/>
      <c r="GSH126" s="10"/>
      <c r="GSI126" s="10"/>
      <c r="GSJ126" s="10"/>
      <c r="GSK126" s="10"/>
      <c r="GSL126" s="10"/>
      <c r="GSM126" s="10"/>
      <c r="GSN126" s="10"/>
      <c r="GSO126" s="10"/>
      <c r="GSP126" s="10"/>
      <c r="GSQ126" s="10"/>
      <c r="GSR126" s="10"/>
      <c r="GSS126" s="10"/>
      <c r="GST126" s="10"/>
      <c r="GSU126" s="10"/>
      <c r="GSV126" s="10"/>
      <c r="GSW126" s="10"/>
      <c r="GSX126" s="10"/>
      <c r="GSY126" s="10"/>
      <c r="GSZ126" s="10"/>
      <c r="GTA126" s="10"/>
      <c r="GTB126" s="10"/>
      <c r="GTC126" s="10"/>
      <c r="GTD126" s="10"/>
      <c r="GTE126" s="10"/>
      <c r="GTF126" s="10"/>
      <c r="GTG126" s="10"/>
      <c r="GTH126" s="10"/>
      <c r="GTI126" s="10"/>
      <c r="GTJ126" s="10"/>
      <c r="GTK126" s="10"/>
      <c r="GTL126" s="10"/>
      <c r="GTM126" s="10"/>
      <c r="GTN126" s="10"/>
      <c r="GTO126" s="10"/>
      <c r="GTP126" s="10"/>
      <c r="GTQ126" s="10"/>
      <c r="GTR126" s="10"/>
      <c r="GTS126" s="10"/>
      <c r="GTT126" s="10"/>
      <c r="GTU126" s="10"/>
      <c r="GTV126" s="10"/>
      <c r="GTW126" s="10"/>
      <c r="GTX126" s="10"/>
      <c r="GTY126" s="10"/>
      <c r="GTZ126" s="10"/>
      <c r="GUA126" s="10"/>
      <c r="GUB126" s="10"/>
      <c r="GUC126" s="10"/>
      <c r="GUD126" s="10"/>
      <c r="GUE126" s="10"/>
      <c r="GUF126" s="10"/>
      <c r="GUG126" s="10"/>
      <c r="GUH126" s="10"/>
      <c r="GUI126" s="10"/>
      <c r="GUJ126" s="10"/>
      <c r="GUK126" s="10"/>
      <c r="GUL126" s="10"/>
      <c r="GUM126" s="10"/>
      <c r="GUN126" s="10"/>
      <c r="GUO126" s="10"/>
      <c r="GUP126" s="10"/>
      <c r="GUQ126" s="10"/>
      <c r="GUR126" s="10"/>
      <c r="GUS126" s="10"/>
      <c r="GUT126" s="10"/>
      <c r="GUU126" s="10"/>
      <c r="GUV126" s="10"/>
      <c r="GUW126" s="10"/>
      <c r="GUX126" s="10"/>
      <c r="GUY126" s="10"/>
      <c r="GUZ126" s="10"/>
      <c r="GVA126" s="10"/>
      <c r="GVB126" s="10"/>
      <c r="GVC126" s="10"/>
      <c r="GVD126" s="10"/>
      <c r="GVE126" s="10"/>
      <c r="GVF126" s="10"/>
      <c r="GVG126" s="10"/>
      <c r="GVH126" s="10"/>
      <c r="GVI126" s="10"/>
      <c r="GVJ126" s="10"/>
      <c r="GVK126" s="10"/>
      <c r="GVL126" s="10"/>
      <c r="GVM126" s="10"/>
      <c r="GVN126" s="10"/>
      <c r="GVO126" s="10"/>
      <c r="GVP126" s="10"/>
      <c r="GVQ126" s="10"/>
      <c r="GVR126" s="10"/>
      <c r="GVS126" s="10"/>
      <c r="GVT126" s="10"/>
      <c r="GVU126" s="10"/>
      <c r="GVV126" s="10"/>
      <c r="GVW126" s="10"/>
      <c r="GVX126" s="10"/>
      <c r="GVY126" s="10"/>
      <c r="GVZ126" s="10"/>
      <c r="GWA126" s="10"/>
      <c r="GWB126" s="10"/>
      <c r="GWC126" s="10"/>
      <c r="GWD126" s="10"/>
      <c r="GWE126" s="10"/>
      <c r="GWF126" s="10"/>
      <c r="GWG126" s="10"/>
      <c r="GWH126" s="10"/>
      <c r="GWI126" s="10"/>
      <c r="GWJ126" s="10"/>
      <c r="GWK126" s="10"/>
      <c r="GWL126" s="10"/>
      <c r="GWM126" s="10"/>
      <c r="GWN126" s="10"/>
      <c r="GWO126" s="10"/>
      <c r="GWP126" s="10"/>
      <c r="GWQ126" s="10"/>
      <c r="GWR126" s="10"/>
      <c r="GWS126" s="10"/>
      <c r="GWT126" s="10"/>
      <c r="GWU126" s="10"/>
      <c r="GWV126" s="10"/>
      <c r="GWW126" s="10"/>
      <c r="GWX126" s="10"/>
      <c r="GWY126" s="10"/>
      <c r="GWZ126" s="10"/>
      <c r="GXA126" s="10"/>
      <c r="GXB126" s="10"/>
      <c r="GXC126" s="10"/>
      <c r="GXD126" s="10"/>
      <c r="GXE126" s="10"/>
      <c r="GXF126" s="10"/>
      <c r="GXG126" s="10"/>
      <c r="GXH126" s="10"/>
      <c r="GXI126" s="10"/>
      <c r="GXJ126" s="10"/>
      <c r="GXK126" s="10"/>
      <c r="GXL126" s="10"/>
      <c r="GXM126" s="10"/>
      <c r="GXN126" s="10"/>
      <c r="GXO126" s="10"/>
      <c r="GXP126" s="10"/>
      <c r="GXQ126" s="10"/>
      <c r="GXR126" s="10"/>
      <c r="GXS126" s="10"/>
      <c r="GXT126" s="10"/>
      <c r="GXU126" s="10"/>
      <c r="GXV126" s="10"/>
      <c r="GXW126" s="10"/>
      <c r="GXX126" s="10"/>
      <c r="GXY126" s="10"/>
      <c r="GXZ126" s="10"/>
      <c r="GYA126" s="10"/>
      <c r="GYB126" s="10"/>
      <c r="GYC126" s="10"/>
      <c r="GYD126" s="10"/>
      <c r="GYE126" s="10"/>
      <c r="GYF126" s="10"/>
      <c r="GYG126" s="10"/>
      <c r="GYH126" s="10"/>
      <c r="GYI126" s="10"/>
      <c r="GYJ126" s="10"/>
      <c r="GYK126" s="10"/>
      <c r="GYL126" s="10"/>
      <c r="GYM126" s="10"/>
      <c r="GYN126" s="10"/>
      <c r="GYO126" s="10"/>
      <c r="GYP126" s="10"/>
      <c r="GYQ126" s="10"/>
      <c r="GYR126" s="10"/>
      <c r="GYS126" s="10"/>
      <c r="GYT126" s="10"/>
      <c r="GYU126" s="10"/>
      <c r="GYV126" s="10"/>
      <c r="GYW126" s="10"/>
      <c r="GYX126" s="10"/>
      <c r="GYY126" s="10"/>
      <c r="GYZ126" s="10"/>
      <c r="GZA126" s="10"/>
      <c r="GZB126" s="10"/>
      <c r="GZC126" s="10"/>
      <c r="GZD126" s="10"/>
      <c r="GZE126" s="10"/>
      <c r="GZF126" s="10"/>
      <c r="GZG126" s="10"/>
      <c r="GZH126" s="10"/>
      <c r="GZI126" s="10"/>
      <c r="GZJ126" s="10"/>
      <c r="GZK126" s="10"/>
      <c r="GZL126" s="10"/>
      <c r="GZM126" s="10"/>
      <c r="GZN126" s="10"/>
      <c r="GZO126" s="10"/>
      <c r="GZP126" s="10"/>
      <c r="GZQ126" s="10"/>
      <c r="GZR126" s="10"/>
      <c r="GZS126" s="10"/>
      <c r="GZT126" s="10"/>
      <c r="GZU126" s="10"/>
      <c r="GZV126" s="10"/>
      <c r="GZW126" s="10"/>
      <c r="GZX126" s="10"/>
      <c r="GZY126" s="10"/>
      <c r="GZZ126" s="10"/>
      <c r="HAA126" s="10"/>
      <c r="HAB126" s="10"/>
      <c r="HAC126" s="10"/>
      <c r="HAD126" s="10"/>
      <c r="HAE126" s="10"/>
      <c r="HAF126" s="10"/>
      <c r="HAG126" s="10"/>
      <c r="HAH126" s="10"/>
      <c r="HAI126" s="10"/>
      <c r="HAJ126" s="10"/>
      <c r="HAK126" s="10"/>
      <c r="HAL126" s="10"/>
      <c r="HAM126" s="10"/>
      <c r="HAN126" s="10"/>
      <c r="HAO126" s="10"/>
      <c r="HAP126" s="10"/>
      <c r="HAQ126" s="10"/>
      <c r="HAR126" s="10"/>
      <c r="HAS126" s="10"/>
      <c r="HAT126" s="10"/>
      <c r="HAU126" s="10"/>
      <c r="HAV126" s="10"/>
      <c r="HAW126" s="10"/>
      <c r="HAX126" s="10"/>
      <c r="HAY126" s="10"/>
      <c r="HAZ126" s="10"/>
      <c r="HBA126" s="10"/>
      <c r="HBB126" s="10"/>
      <c r="HBC126" s="10"/>
      <c r="HBD126" s="10"/>
      <c r="HBE126" s="10"/>
      <c r="HBF126" s="10"/>
      <c r="HBG126" s="10"/>
      <c r="HBH126" s="10"/>
      <c r="HBI126" s="10"/>
      <c r="HBJ126" s="10"/>
      <c r="HBK126" s="10"/>
      <c r="HBL126" s="10"/>
      <c r="HBM126" s="10"/>
      <c r="HBN126" s="10"/>
      <c r="HBO126" s="10"/>
      <c r="HBP126" s="10"/>
      <c r="HBQ126" s="10"/>
      <c r="HBR126" s="10"/>
      <c r="HBS126" s="10"/>
      <c r="HBT126" s="10"/>
      <c r="HBU126" s="10"/>
      <c r="HBV126" s="10"/>
      <c r="HBW126" s="10"/>
      <c r="HBX126" s="10"/>
      <c r="HBY126" s="10"/>
      <c r="HBZ126" s="10"/>
      <c r="HCA126" s="10"/>
      <c r="HCB126" s="10"/>
      <c r="HCC126" s="10"/>
      <c r="HCD126" s="10"/>
      <c r="HCE126" s="10"/>
      <c r="HCF126" s="10"/>
      <c r="HCG126" s="10"/>
      <c r="HCH126" s="10"/>
      <c r="HCI126" s="10"/>
      <c r="HCJ126" s="10"/>
      <c r="HCK126" s="10"/>
      <c r="HCL126" s="10"/>
      <c r="HCM126" s="10"/>
      <c r="HCN126" s="10"/>
      <c r="HCO126" s="10"/>
      <c r="HCP126" s="10"/>
      <c r="HCQ126" s="10"/>
      <c r="HCR126" s="10"/>
      <c r="HCS126" s="10"/>
      <c r="HCT126" s="10"/>
      <c r="HCU126" s="10"/>
      <c r="HCV126" s="10"/>
      <c r="HCW126" s="10"/>
      <c r="HCX126" s="10"/>
      <c r="HCY126" s="10"/>
      <c r="HCZ126" s="10"/>
      <c r="HDA126" s="10"/>
      <c r="HDB126" s="10"/>
      <c r="HDC126" s="10"/>
      <c r="HDD126" s="10"/>
      <c r="HDE126" s="10"/>
      <c r="HDF126" s="10"/>
      <c r="HDG126" s="10"/>
      <c r="HDH126" s="10"/>
      <c r="HDI126" s="10"/>
      <c r="HDJ126" s="10"/>
      <c r="HDK126" s="10"/>
      <c r="HDL126" s="10"/>
      <c r="HDM126" s="10"/>
      <c r="HDN126" s="10"/>
      <c r="HDO126" s="10"/>
      <c r="HDP126" s="10"/>
      <c r="HDQ126" s="10"/>
      <c r="HDR126" s="10"/>
      <c r="HDS126" s="10"/>
      <c r="HDT126" s="10"/>
      <c r="HDU126" s="10"/>
      <c r="HDV126" s="10"/>
      <c r="HDW126" s="10"/>
      <c r="HDX126" s="10"/>
      <c r="HDY126" s="10"/>
      <c r="HDZ126" s="10"/>
      <c r="HEA126" s="10"/>
      <c r="HEB126" s="10"/>
      <c r="HEC126" s="10"/>
      <c r="HED126" s="10"/>
      <c r="HEE126" s="10"/>
      <c r="HEF126" s="10"/>
      <c r="HEG126" s="10"/>
      <c r="HEH126" s="10"/>
      <c r="HEI126" s="10"/>
      <c r="HEJ126" s="10"/>
      <c r="HEK126" s="10"/>
      <c r="HEL126" s="10"/>
      <c r="HEM126" s="10"/>
      <c r="HEN126" s="10"/>
      <c r="HEO126" s="10"/>
      <c r="HEP126" s="10"/>
      <c r="HEQ126" s="10"/>
      <c r="HER126" s="10"/>
      <c r="HES126" s="10"/>
      <c r="HET126" s="10"/>
      <c r="HEU126" s="10"/>
      <c r="HEV126" s="10"/>
      <c r="HEW126" s="10"/>
      <c r="HEX126" s="10"/>
      <c r="HEY126" s="10"/>
      <c r="HEZ126" s="10"/>
      <c r="HFA126" s="10"/>
      <c r="HFB126" s="10"/>
      <c r="HFC126" s="10"/>
      <c r="HFD126" s="10"/>
      <c r="HFE126" s="10"/>
      <c r="HFF126" s="10"/>
      <c r="HFG126" s="10"/>
      <c r="HFH126" s="10"/>
      <c r="HFI126" s="10"/>
      <c r="HFJ126" s="10"/>
      <c r="HFK126" s="10"/>
      <c r="HFL126" s="10"/>
      <c r="HFM126" s="10"/>
      <c r="HFN126" s="10"/>
      <c r="HFO126" s="10"/>
      <c r="HFP126" s="10"/>
      <c r="HFQ126" s="10"/>
      <c r="HFR126" s="10"/>
      <c r="HFS126" s="10"/>
      <c r="HFT126" s="10"/>
      <c r="HFU126" s="10"/>
      <c r="HFV126" s="10"/>
      <c r="HFW126" s="10"/>
      <c r="HFX126" s="10"/>
      <c r="HFY126" s="10"/>
      <c r="HFZ126" s="10"/>
      <c r="HGA126" s="10"/>
      <c r="HGB126" s="10"/>
      <c r="HGC126" s="10"/>
      <c r="HGD126" s="10"/>
      <c r="HGE126" s="10"/>
      <c r="HGF126" s="10"/>
      <c r="HGG126" s="10"/>
      <c r="HGH126" s="10"/>
      <c r="HGI126" s="10"/>
      <c r="HGJ126" s="10"/>
      <c r="HGK126" s="10"/>
      <c r="HGL126" s="10"/>
      <c r="HGM126" s="10"/>
      <c r="HGN126" s="10"/>
      <c r="HGO126" s="10"/>
      <c r="HGP126" s="10"/>
      <c r="HGQ126" s="10"/>
      <c r="HGR126" s="10"/>
      <c r="HGS126" s="10"/>
      <c r="HGT126" s="10"/>
      <c r="HGU126" s="10"/>
      <c r="HGV126" s="10"/>
      <c r="HGW126" s="10"/>
      <c r="HGX126" s="10"/>
      <c r="HGY126" s="10"/>
      <c r="HGZ126" s="10"/>
      <c r="HHA126" s="10"/>
      <c r="HHB126" s="10"/>
      <c r="HHC126" s="10"/>
      <c r="HHD126" s="10"/>
      <c r="HHE126" s="10"/>
      <c r="HHF126" s="10"/>
      <c r="HHG126" s="10"/>
      <c r="HHH126" s="10"/>
      <c r="HHI126" s="10"/>
      <c r="HHJ126" s="10"/>
      <c r="HHK126" s="10"/>
      <c r="HHL126" s="10"/>
      <c r="HHM126" s="10"/>
      <c r="HHN126" s="10"/>
      <c r="HHO126" s="10"/>
      <c r="HHP126" s="10"/>
      <c r="HHQ126" s="10"/>
      <c r="HHR126" s="10"/>
      <c r="HHS126" s="10"/>
      <c r="HHT126" s="10"/>
      <c r="HHU126" s="10"/>
      <c r="HHV126" s="10"/>
      <c r="HHW126" s="10"/>
      <c r="HHX126" s="10"/>
      <c r="HHY126" s="10"/>
      <c r="HHZ126" s="10"/>
      <c r="HIA126" s="10"/>
      <c r="HIB126" s="10"/>
      <c r="HIC126" s="10"/>
      <c r="HID126" s="10"/>
      <c r="HIE126" s="10"/>
      <c r="HIF126" s="10"/>
      <c r="HIG126" s="10"/>
      <c r="HIH126" s="10"/>
      <c r="HII126" s="10"/>
      <c r="HIJ126" s="10"/>
      <c r="HIK126" s="10"/>
      <c r="HIL126" s="10"/>
      <c r="HIM126" s="10"/>
      <c r="HIN126" s="10"/>
      <c r="HIO126" s="10"/>
      <c r="HIP126" s="10"/>
      <c r="HIQ126" s="10"/>
      <c r="HIR126" s="10"/>
      <c r="HIS126" s="10"/>
      <c r="HIT126" s="10"/>
      <c r="HIU126" s="10"/>
      <c r="HIV126" s="10"/>
      <c r="HIW126" s="10"/>
      <c r="HIX126" s="10"/>
      <c r="HIY126" s="10"/>
      <c r="HIZ126" s="10"/>
      <c r="HJA126" s="10"/>
      <c r="HJB126" s="10"/>
      <c r="HJC126" s="10"/>
      <c r="HJD126" s="10"/>
      <c r="HJE126" s="10"/>
      <c r="HJF126" s="10"/>
      <c r="HJG126" s="10"/>
      <c r="HJH126" s="10"/>
      <c r="HJI126" s="10"/>
      <c r="HJJ126" s="10"/>
      <c r="HJK126" s="10"/>
      <c r="HJL126" s="10"/>
      <c r="HJM126" s="10"/>
      <c r="HJN126" s="10"/>
      <c r="HJO126" s="10"/>
      <c r="HJP126" s="10"/>
      <c r="HJQ126" s="10"/>
      <c r="HJR126" s="10"/>
      <c r="HJS126" s="10"/>
      <c r="HJT126" s="10"/>
      <c r="HJU126" s="10"/>
      <c r="HJV126" s="10"/>
      <c r="HJW126" s="10"/>
      <c r="HJX126" s="10"/>
      <c r="HJY126" s="10"/>
      <c r="HJZ126" s="10"/>
      <c r="HKA126" s="10"/>
      <c r="HKB126" s="10"/>
      <c r="HKC126" s="10"/>
      <c r="HKD126" s="10"/>
      <c r="HKE126" s="10"/>
      <c r="HKF126" s="10"/>
      <c r="HKG126" s="10"/>
      <c r="HKH126" s="10"/>
      <c r="HKI126" s="10"/>
      <c r="HKJ126" s="10"/>
      <c r="HKK126" s="10"/>
      <c r="HKL126" s="10"/>
      <c r="HKM126" s="10"/>
      <c r="HKN126" s="10"/>
      <c r="HKO126" s="10"/>
      <c r="HKP126" s="10"/>
      <c r="HKQ126" s="10"/>
      <c r="HKR126" s="10"/>
      <c r="HKS126" s="10"/>
      <c r="HKT126" s="10"/>
      <c r="HKU126" s="10"/>
      <c r="HKV126" s="10"/>
      <c r="HKW126" s="10"/>
      <c r="HKX126" s="10"/>
      <c r="HKY126" s="10"/>
      <c r="HKZ126" s="10"/>
      <c r="HLA126" s="10"/>
      <c r="HLB126" s="10"/>
      <c r="HLC126" s="10"/>
      <c r="HLD126" s="10"/>
      <c r="HLE126" s="10"/>
      <c r="HLF126" s="10"/>
      <c r="HLG126" s="10"/>
      <c r="HLH126" s="10"/>
      <c r="HLI126" s="10"/>
      <c r="HLJ126" s="10"/>
      <c r="HLK126" s="10"/>
      <c r="HLL126" s="10"/>
      <c r="HLM126" s="10"/>
      <c r="HLN126" s="10"/>
      <c r="HLO126" s="10"/>
      <c r="HLP126" s="10"/>
      <c r="HLQ126" s="10"/>
      <c r="HLR126" s="10"/>
      <c r="HLS126" s="10"/>
      <c r="HLT126" s="10"/>
      <c r="HLU126" s="10"/>
      <c r="HLV126" s="10"/>
      <c r="HLW126" s="10"/>
      <c r="HLX126" s="10"/>
      <c r="HLY126" s="10"/>
      <c r="HLZ126" s="10"/>
      <c r="HMA126" s="10"/>
      <c r="HMB126" s="10"/>
      <c r="HMC126" s="10"/>
      <c r="HMD126" s="10"/>
      <c r="HME126" s="10"/>
      <c r="HMF126" s="10"/>
      <c r="HMG126" s="10"/>
      <c r="HMH126" s="10"/>
      <c r="HMI126" s="10"/>
      <c r="HMJ126" s="10"/>
      <c r="HMK126" s="10"/>
      <c r="HML126" s="10"/>
      <c r="HMM126" s="10"/>
      <c r="HMN126" s="10"/>
      <c r="HMO126" s="10"/>
      <c r="HMP126" s="10"/>
      <c r="HMQ126" s="10"/>
      <c r="HMR126" s="10"/>
      <c r="HMS126" s="10"/>
      <c r="HMT126" s="10"/>
      <c r="HMU126" s="10"/>
      <c r="HMV126" s="10"/>
      <c r="HMW126" s="10"/>
      <c r="HMX126" s="10"/>
      <c r="HMY126" s="10"/>
      <c r="HMZ126" s="10"/>
      <c r="HNA126" s="10"/>
      <c r="HNB126" s="10"/>
      <c r="HNC126" s="10"/>
      <c r="HND126" s="10"/>
      <c r="HNE126" s="10"/>
      <c r="HNF126" s="10"/>
      <c r="HNG126" s="10"/>
      <c r="HNH126" s="10"/>
      <c r="HNI126" s="10"/>
      <c r="HNJ126" s="10"/>
      <c r="HNK126" s="10"/>
      <c r="HNL126" s="10"/>
      <c r="HNM126" s="10"/>
      <c r="HNN126" s="10"/>
      <c r="HNO126" s="10"/>
      <c r="HNP126" s="10"/>
      <c r="HNQ126" s="10"/>
      <c r="HNR126" s="10"/>
      <c r="HNS126" s="10"/>
      <c r="HNT126" s="10"/>
      <c r="HNU126" s="10"/>
      <c r="HNV126" s="10"/>
      <c r="HNW126" s="10"/>
      <c r="HNX126" s="10"/>
      <c r="HNY126" s="10"/>
      <c r="HNZ126" s="10"/>
      <c r="HOA126" s="10"/>
      <c r="HOB126" s="10"/>
      <c r="HOC126" s="10"/>
      <c r="HOD126" s="10"/>
      <c r="HOE126" s="10"/>
      <c r="HOF126" s="10"/>
      <c r="HOG126" s="10"/>
      <c r="HOH126" s="10"/>
      <c r="HOI126" s="10"/>
      <c r="HOJ126" s="10"/>
      <c r="HOK126" s="10"/>
      <c r="HOL126" s="10"/>
      <c r="HOM126" s="10"/>
      <c r="HON126" s="10"/>
      <c r="HOO126" s="10"/>
      <c r="HOP126" s="10"/>
      <c r="HOQ126" s="10"/>
      <c r="HOR126" s="10"/>
      <c r="HOS126" s="10"/>
      <c r="HOT126" s="10"/>
      <c r="HOU126" s="10"/>
      <c r="HOV126" s="10"/>
      <c r="HOW126" s="10"/>
      <c r="HOX126" s="10"/>
      <c r="HOY126" s="10"/>
      <c r="HOZ126" s="10"/>
      <c r="HPA126" s="10"/>
      <c r="HPB126" s="10"/>
      <c r="HPC126" s="10"/>
      <c r="HPD126" s="10"/>
      <c r="HPE126" s="10"/>
      <c r="HPF126" s="10"/>
      <c r="HPG126" s="10"/>
      <c r="HPH126" s="10"/>
      <c r="HPI126" s="10"/>
      <c r="HPJ126" s="10"/>
      <c r="HPK126" s="10"/>
      <c r="HPL126" s="10"/>
      <c r="HPM126" s="10"/>
      <c r="HPN126" s="10"/>
      <c r="HPO126" s="10"/>
      <c r="HPP126" s="10"/>
      <c r="HPQ126" s="10"/>
      <c r="HPR126" s="10"/>
      <c r="HPS126" s="10"/>
      <c r="HPT126" s="10"/>
      <c r="HPU126" s="10"/>
      <c r="HPV126" s="10"/>
      <c r="HPW126" s="10"/>
      <c r="HPX126" s="10"/>
      <c r="HPY126" s="10"/>
      <c r="HPZ126" s="10"/>
      <c r="HQA126" s="10"/>
      <c r="HQB126" s="10"/>
      <c r="HQC126" s="10"/>
      <c r="HQD126" s="10"/>
      <c r="HQE126" s="10"/>
      <c r="HQF126" s="10"/>
      <c r="HQG126" s="10"/>
      <c r="HQH126" s="10"/>
      <c r="HQI126" s="10"/>
      <c r="HQJ126" s="10"/>
      <c r="HQK126" s="10"/>
      <c r="HQL126" s="10"/>
      <c r="HQM126" s="10"/>
      <c r="HQN126" s="10"/>
      <c r="HQO126" s="10"/>
      <c r="HQP126" s="10"/>
      <c r="HQQ126" s="10"/>
      <c r="HQR126" s="10"/>
      <c r="HQS126" s="10"/>
      <c r="HQT126" s="10"/>
      <c r="HQU126" s="10"/>
      <c r="HQV126" s="10"/>
      <c r="HQW126" s="10"/>
      <c r="HQX126" s="10"/>
      <c r="HQY126" s="10"/>
      <c r="HQZ126" s="10"/>
      <c r="HRA126" s="10"/>
      <c r="HRB126" s="10"/>
      <c r="HRC126" s="10"/>
      <c r="HRD126" s="10"/>
      <c r="HRE126" s="10"/>
      <c r="HRF126" s="10"/>
      <c r="HRG126" s="10"/>
      <c r="HRH126" s="10"/>
      <c r="HRI126" s="10"/>
      <c r="HRJ126" s="10"/>
      <c r="HRK126" s="10"/>
      <c r="HRL126" s="10"/>
      <c r="HRM126" s="10"/>
      <c r="HRN126" s="10"/>
      <c r="HRO126" s="10"/>
      <c r="HRP126" s="10"/>
      <c r="HRQ126" s="10"/>
      <c r="HRR126" s="10"/>
      <c r="HRS126" s="10"/>
      <c r="HRT126" s="10"/>
      <c r="HRU126" s="10"/>
      <c r="HRV126" s="10"/>
      <c r="HRW126" s="10"/>
      <c r="HRX126" s="10"/>
      <c r="HRY126" s="10"/>
      <c r="HRZ126" s="10"/>
      <c r="HSA126" s="10"/>
      <c r="HSB126" s="10"/>
      <c r="HSC126" s="10"/>
      <c r="HSD126" s="10"/>
      <c r="HSE126" s="10"/>
      <c r="HSF126" s="10"/>
      <c r="HSG126" s="10"/>
      <c r="HSH126" s="10"/>
      <c r="HSI126" s="10"/>
      <c r="HSJ126" s="10"/>
      <c r="HSK126" s="10"/>
      <c r="HSL126" s="10"/>
      <c r="HSM126" s="10"/>
      <c r="HSN126" s="10"/>
      <c r="HSO126" s="10"/>
      <c r="HSP126" s="10"/>
      <c r="HSQ126" s="10"/>
      <c r="HSR126" s="10"/>
      <c r="HSS126" s="10"/>
      <c r="HST126" s="10"/>
      <c r="HSU126" s="10"/>
      <c r="HSV126" s="10"/>
      <c r="HSW126" s="10"/>
      <c r="HSX126" s="10"/>
      <c r="HSY126" s="10"/>
      <c r="HSZ126" s="10"/>
      <c r="HTA126" s="10"/>
      <c r="HTB126" s="10"/>
      <c r="HTC126" s="10"/>
      <c r="HTD126" s="10"/>
      <c r="HTE126" s="10"/>
      <c r="HTF126" s="10"/>
      <c r="HTG126" s="10"/>
      <c r="HTH126" s="10"/>
      <c r="HTI126" s="10"/>
      <c r="HTJ126" s="10"/>
      <c r="HTK126" s="10"/>
      <c r="HTL126" s="10"/>
      <c r="HTM126" s="10"/>
      <c r="HTN126" s="10"/>
      <c r="HTO126" s="10"/>
      <c r="HTP126" s="10"/>
      <c r="HTQ126" s="10"/>
      <c r="HTR126" s="10"/>
      <c r="HTS126" s="10"/>
      <c r="HTT126" s="10"/>
      <c r="HTU126" s="10"/>
      <c r="HTV126" s="10"/>
      <c r="HTW126" s="10"/>
      <c r="HTX126" s="10"/>
      <c r="HTY126" s="10"/>
      <c r="HTZ126" s="10"/>
      <c r="HUA126" s="10"/>
      <c r="HUB126" s="10"/>
      <c r="HUC126" s="10"/>
      <c r="HUD126" s="10"/>
      <c r="HUE126" s="10"/>
      <c r="HUF126" s="10"/>
      <c r="HUG126" s="10"/>
      <c r="HUH126" s="10"/>
      <c r="HUI126" s="10"/>
      <c r="HUJ126" s="10"/>
      <c r="HUK126" s="10"/>
      <c r="HUL126" s="10"/>
      <c r="HUM126" s="10"/>
      <c r="HUN126" s="10"/>
      <c r="HUO126" s="10"/>
      <c r="HUP126" s="10"/>
      <c r="HUQ126" s="10"/>
      <c r="HUR126" s="10"/>
      <c r="HUS126" s="10"/>
      <c r="HUT126" s="10"/>
      <c r="HUU126" s="10"/>
      <c r="HUV126" s="10"/>
      <c r="HUW126" s="10"/>
      <c r="HUX126" s="10"/>
      <c r="HUY126" s="10"/>
      <c r="HUZ126" s="10"/>
      <c r="HVA126" s="10"/>
      <c r="HVB126" s="10"/>
      <c r="HVC126" s="10"/>
      <c r="HVD126" s="10"/>
      <c r="HVE126" s="10"/>
      <c r="HVF126" s="10"/>
      <c r="HVG126" s="10"/>
      <c r="HVH126" s="10"/>
      <c r="HVI126" s="10"/>
      <c r="HVJ126" s="10"/>
      <c r="HVK126" s="10"/>
      <c r="HVL126" s="10"/>
      <c r="HVM126" s="10"/>
      <c r="HVN126" s="10"/>
      <c r="HVO126" s="10"/>
      <c r="HVP126" s="10"/>
      <c r="HVQ126" s="10"/>
      <c r="HVR126" s="10"/>
      <c r="HVS126" s="10"/>
      <c r="HVT126" s="10"/>
      <c r="HVU126" s="10"/>
      <c r="HVV126" s="10"/>
      <c r="HVW126" s="10"/>
      <c r="HVX126" s="10"/>
      <c r="HVY126" s="10"/>
      <c r="HVZ126" s="10"/>
      <c r="HWA126" s="10"/>
      <c r="HWB126" s="10"/>
      <c r="HWC126" s="10"/>
      <c r="HWD126" s="10"/>
      <c r="HWE126" s="10"/>
      <c r="HWF126" s="10"/>
      <c r="HWG126" s="10"/>
      <c r="HWH126" s="10"/>
      <c r="HWI126" s="10"/>
      <c r="HWJ126" s="10"/>
      <c r="HWK126" s="10"/>
      <c r="HWL126" s="10"/>
      <c r="HWM126" s="10"/>
      <c r="HWN126" s="10"/>
      <c r="HWO126" s="10"/>
      <c r="HWP126" s="10"/>
      <c r="HWQ126" s="10"/>
      <c r="HWR126" s="10"/>
      <c r="HWS126" s="10"/>
      <c r="HWT126" s="10"/>
      <c r="HWU126" s="10"/>
      <c r="HWV126" s="10"/>
      <c r="HWW126" s="10"/>
      <c r="HWX126" s="10"/>
      <c r="HWY126" s="10"/>
      <c r="HWZ126" s="10"/>
      <c r="HXA126" s="10"/>
      <c r="HXB126" s="10"/>
      <c r="HXC126" s="10"/>
      <c r="HXD126" s="10"/>
      <c r="HXE126" s="10"/>
      <c r="HXF126" s="10"/>
      <c r="HXG126" s="10"/>
      <c r="HXH126" s="10"/>
      <c r="HXI126" s="10"/>
      <c r="HXJ126" s="10"/>
      <c r="HXK126" s="10"/>
      <c r="HXL126" s="10"/>
      <c r="HXM126" s="10"/>
      <c r="HXN126" s="10"/>
      <c r="HXO126" s="10"/>
      <c r="HXP126" s="10"/>
      <c r="HXQ126" s="10"/>
      <c r="HXR126" s="10"/>
      <c r="HXS126" s="10"/>
      <c r="HXT126" s="10"/>
      <c r="HXU126" s="10"/>
      <c r="HXV126" s="10"/>
      <c r="HXW126" s="10"/>
      <c r="HXX126" s="10"/>
      <c r="HXY126" s="10"/>
      <c r="HXZ126" s="10"/>
      <c r="HYA126" s="10"/>
      <c r="HYB126" s="10"/>
      <c r="HYC126" s="10"/>
      <c r="HYD126" s="10"/>
      <c r="HYE126" s="10"/>
      <c r="HYF126" s="10"/>
      <c r="HYG126" s="10"/>
      <c r="HYH126" s="10"/>
      <c r="HYI126" s="10"/>
      <c r="HYJ126" s="10"/>
      <c r="HYK126" s="10"/>
      <c r="HYL126" s="10"/>
      <c r="HYM126" s="10"/>
      <c r="HYN126" s="10"/>
      <c r="HYO126" s="10"/>
      <c r="HYP126" s="10"/>
      <c r="HYQ126" s="10"/>
      <c r="HYR126" s="10"/>
      <c r="HYS126" s="10"/>
      <c r="HYT126" s="10"/>
      <c r="HYU126" s="10"/>
      <c r="HYV126" s="10"/>
      <c r="HYW126" s="10"/>
      <c r="HYX126" s="10"/>
      <c r="HYY126" s="10"/>
      <c r="HYZ126" s="10"/>
      <c r="HZA126" s="10"/>
      <c r="HZB126" s="10"/>
      <c r="HZC126" s="10"/>
      <c r="HZD126" s="10"/>
      <c r="HZE126" s="10"/>
      <c r="HZF126" s="10"/>
      <c r="HZG126" s="10"/>
      <c r="HZH126" s="10"/>
      <c r="HZI126" s="10"/>
      <c r="HZJ126" s="10"/>
      <c r="HZK126" s="10"/>
      <c r="HZL126" s="10"/>
      <c r="HZM126" s="10"/>
      <c r="HZN126" s="10"/>
      <c r="HZO126" s="10"/>
      <c r="HZP126" s="10"/>
      <c r="HZQ126" s="10"/>
      <c r="HZR126" s="10"/>
      <c r="HZS126" s="10"/>
      <c r="HZT126" s="10"/>
      <c r="HZU126" s="10"/>
      <c r="HZV126" s="10"/>
      <c r="HZW126" s="10"/>
      <c r="HZX126" s="10"/>
      <c r="HZY126" s="10"/>
      <c r="HZZ126" s="10"/>
      <c r="IAA126" s="10"/>
      <c r="IAB126" s="10"/>
      <c r="IAC126" s="10"/>
      <c r="IAD126" s="10"/>
      <c r="IAE126" s="10"/>
      <c r="IAF126" s="10"/>
      <c r="IAG126" s="10"/>
      <c r="IAH126" s="10"/>
      <c r="IAI126" s="10"/>
      <c r="IAJ126" s="10"/>
      <c r="IAK126" s="10"/>
      <c r="IAL126" s="10"/>
      <c r="IAM126" s="10"/>
      <c r="IAN126" s="10"/>
      <c r="IAO126" s="10"/>
      <c r="IAP126" s="10"/>
      <c r="IAQ126" s="10"/>
      <c r="IAR126" s="10"/>
      <c r="IAS126" s="10"/>
      <c r="IAT126" s="10"/>
      <c r="IAU126" s="10"/>
      <c r="IAV126" s="10"/>
      <c r="IAW126" s="10"/>
      <c r="IAX126" s="10"/>
      <c r="IAY126" s="10"/>
      <c r="IAZ126" s="10"/>
      <c r="IBA126" s="10"/>
      <c r="IBB126" s="10"/>
      <c r="IBC126" s="10"/>
      <c r="IBD126" s="10"/>
      <c r="IBE126" s="10"/>
      <c r="IBF126" s="10"/>
      <c r="IBG126" s="10"/>
      <c r="IBH126" s="10"/>
      <c r="IBI126" s="10"/>
      <c r="IBJ126" s="10"/>
      <c r="IBK126" s="10"/>
      <c r="IBL126" s="10"/>
      <c r="IBM126" s="10"/>
      <c r="IBN126" s="10"/>
      <c r="IBO126" s="10"/>
      <c r="IBP126" s="10"/>
      <c r="IBQ126" s="10"/>
      <c r="IBR126" s="10"/>
      <c r="IBS126" s="10"/>
      <c r="IBT126" s="10"/>
      <c r="IBU126" s="10"/>
      <c r="IBV126" s="10"/>
      <c r="IBW126" s="10"/>
      <c r="IBX126" s="10"/>
      <c r="IBY126" s="10"/>
      <c r="IBZ126" s="10"/>
      <c r="ICA126" s="10"/>
      <c r="ICB126" s="10"/>
      <c r="ICC126" s="10"/>
      <c r="ICD126" s="10"/>
      <c r="ICE126" s="10"/>
      <c r="ICF126" s="10"/>
      <c r="ICG126" s="10"/>
      <c r="ICH126" s="10"/>
      <c r="ICI126" s="10"/>
      <c r="ICJ126" s="10"/>
      <c r="ICK126" s="10"/>
      <c r="ICL126" s="10"/>
      <c r="ICM126" s="10"/>
      <c r="ICN126" s="10"/>
      <c r="ICO126" s="10"/>
      <c r="ICP126" s="10"/>
      <c r="ICQ126" s="10"/>
      <c r="ICR126" s="10"/>
      <c r="ICS126" s="10"/>
      <c r="ICT126" s="10"/>
      <c r="ICU126" s="10"/>
      <c r="ICV126" s="10"/>
      <c r="ICW126" s="10"/>
      <c r="ICX126" s="10"/>
      <c r="ICY126" s="10"/>
      <c r="ICZ126" s="10"/>
      <c r="IDA126" s="10"/>
      <c r="IDB126" s="10"/>
      <c r="IDC126" s="10"/>
      <c r="IDD126" s="10"/>
      <c r="IDE126" s="10"/>
      <c r="IDF126" s="10"/>
      <c r="IDG126" s="10"/>
      <c r="IDH126" s="10"/>
      <c r="IDI126" s="10"/>
      <c r="IDJ126" s="10"/>
      <c r="IDK126" s="10"/>
      <c r="IDL126" s="10"/>
      <c r="IDM126" s="10"/>
      <c r="IDN126" s="10"/>
      <c r="IDO126" s="10"/>
      <c r="IDP126" s="10"/>
      <c r="IDQ126" s="10"/>
      <c r="IDR126" s="10"/>
      <c r="IDS126" s="10"/>
      <c r="IDT126" s="10"/>
      <c r="IDU126" s="10"/>
      <c r="IDV126" s="10"/>
      <c r="IDW126" s="10"/>
      <c r="IDX126" s="10"/>
      <c r="IDY126" s="10"/>
      <c r="IDZ126" s="10"/>
      <c r="IEA126" s="10"/>
      <c r="IEB126" s="10"/>
      <c r="IEC126" s="10"/>
      <c r="IED126" s="10"/>
      <c r="IEE126" s="10"/>
      <c r="IEF126" s="10"/>
      <c r="IEG126" s="10"/>
      <c r="IEH126" s="10"/>
      <c r="IEI126" s="10"/>
      <c r="IEJ126" s="10"/>
      <c r="IEK126" s="10"/>
      <c r="IEL126" s="10"/>
      <c r="IEM126" s="10"/>
      <c r="IEN126" s="10"/>
      <c r="IEO126" s="10"/>
      <c r="IEP126" s="10"/>
      <c r="IEQ126" s="10"/>
      <c r="IER126" s="10"/>
      <c r="IES126" s="10"/>
      <c r="IET126" s="10"/>
      <c r="IEU126" s="10"/>
      <c r="IEV126" s="10"/>
      <c r="IEW126" s="10"/>
      <c r="IEX126" s="10"/>
      <c r="IEY126" s="10"/>
      <c r="IEZ126" s="10"/>
      <c r="IFA126" s="10"/>
      <c r="IFB126" s="10"/>
      <c r="IFC126" s="10"/>
      <c r="IFD126" s="10"/>
      <c r="IFE126" s="10"/>
      <c r="IFF126" s="10"/>
      <c r="IFG126" s="10"/>
      <c r="IFH126" s="10"/>
      <c r="IFI126" s="10"/>
      <c r="IFJ126" s="10"/>
      <c r="IFK126" s="10"/>
      <c r="IFL126" s="10"/>
      <c r="IFM126" s="10"/>
      <c r="IFN126" s="10"/>
      <c r="IFO126" s="10"/>
      <c r="IFP126" s="10"/>
      <c r="IFQ126" s="10"/>
      <c r="IFR126" s="10"/>
      <c r="IFS126" s="10"/>
      <c r="IFT126" s="10"/>
      <c r="IFU126" s="10"/>
      <c r="IFV126" s="10"/>
      <c r="IFW126" s="10"/>
      <c r="IFX126" s="10"/>
      <c r="IFY126" s="10"/>
      <c r="IFZ126" s="10"/>
      <c r="IGA126" s="10"/>
      <c r="IGB126" s="10"/>
      <c r="IGC126" s="10"/>
      <c r="IGD126" s="10"/>
      <c r="IGE126" s="10"/>
      <c r="IGF126" s="10"/>
      <c r="IGG126" s="10"/>
      <c r="IGH126" s="10"/>
      <c r="IGI126" s="10"/>
      <c r="IGJ126" s="10"/>
      <c r="IGK126" s="10"/>
      <c r="IGL126" s="10"/>
      <c r="IGM126" s="10"/>
      <c r="IGN126" s="10"/>
      <c r="IGO126" s="10"/>
      <c r="IGP126" s="10"/>
      <c r="IGQ126" s="10"/>
      <c r="IGR126" s="10"/>
      <c r="IGS126" s="10"/>
      <c r="IGT126" s="10"/>
      <c r="IGU126" s="10"/>
      <c r="IGV126" s="10"/>
      <c r="IGW126" s="10"/>
      <c r="IGX126" s="10"/>
      <c r="IGY126" s="10"/>
      <c r="IGZ126" s="10"/>
      <c r="IHA126" s="10"/>
      <c r="IHB126" s="10"/>
      <c r="IHC126" s="10"/>
      <c r="IHD126" s="10"/>
      <c r="IHE126" s="10"/>
      <c r="IHF126" s="10"/>
      <c r="IHG126" s="10"/>
      <c r="IHH126" s="10"/>
      <c r="IHI126" s="10"/>
      <c r="IHJ126" s="10"/>
      <c r="IHK126" s="10"/>
      <c r="IHL126" s="10"/>
      <c r="IHM126" s="10"/>
      <c r="IHN126" s="10"/>
      <c r="IHO126" s="10"/>
      <c r="IHP126" s="10"/>
      <c r="IHQ126" s="10"/>
      <c r="IHR126" s="10"/>
      <c r="IHS126" s="10"/>
      <c r="IHT126" s="10"/>
      <c r="IHU126" s="10"/>
      <c r="IHV126" s="10"/>
      <c r="IHW126" s="10"/>
      <c r="IHX126" s="10"/>
      <c r="IHY126" s="10"/>
      <c r="IHZ126" s="10"/>
      <c r="IIA126" s="10"/>
      <c r="IIB126" s="10"/>
      <c r="IIC126" s="10"/>
      <c r="IID126" s="10"/>
      <c r="IIE126" s="10"/>
      <c r="IIF126" s="10"/>
      <c r="IIG126" s="10"/>
      <c r="IIH126" s="10"/>
      <c r="III126" s="10"/>
      <c r="IIJ126" s="10"/>
      <c r="IIK126" s="10"/>
      <c r="IIL126" s="10"/>
      <c r="IIM126" s="10"/>
      <c r="IIN126" s="10"/>
      <c r="IIO126" s="10"/>
      <c r="IIP126" s="10"/>
      <c r="IIQ126" s="10"/>
      <c r="IIR126" s="10"/>
      <c r="IIS126" s="10"/>
      <c r="IIT126" s="10"/>
      <c r="IIU126" s="10"/>
      <c r="IIV126" s="10"/>
      <c r="IIW126" s="10"/>
      <c r="IIX126" s="10"/>
      <c r="IIY126" s="10"/>
      <c r="IIZ126" s="10"/>
      <c r="IJA126" s="10"/>
      <c r="IJB126" s="10"/>
      <c r="IJC126" s="10"/>
      <c r="IJD126" s="10"/>
      <c r="IJE126" s="10"/>
      <c r="IJF126" s="10"/>
      <c r="IJG126" s="10"/>
      <c r="IJH126" s="10"/>
      <c r="IJI126" s="10"/>
      <c r="IJJ126" s="10"/>
      <c r="IJK126" s="10"/>
      <c r="IJL126" s="10"/>
      <c r="IJM126" s="10"/>
      <c r="IJN126" s="10"/>
      <c r="IJO126" s="10"/>
      <c r="IJP126" s="10"/>
      <c r="IJQ126" s="10"/>
      <c r="IJR126" s="10"/>
      <c r="IJS126" s="10"/>
      <c r="IJT126" s="10"/>
      <c r="IJU126" s="10"/>
      <c r="IJV126" s="10"/>
      <c r="IJW126" s="10"/>
      <c r="IJX126" s="10"/>
      <c r="IJY126" s="10"/>
      <c r="IJZ126" s="10"/>
      <c r="IKA126" s="10"/>
      <c r="IKB126" s="10"/>
      <c r="IKC126" s="10"/>
      <c r="IKD126" s="10"/>
      <c r="IKE126" s="10"/>
      <c r="IKF126" s="10"/>
      <c r="IKG126" s="10"/>
      <c r="IKH126" s="10"/>
      <c r="IKI126" s="10"/>
      <c r="IKJ126" s="10"/>
      <c r="IKK126" s="10"/>
      <c r="IKL126" s="10"/>
      <c r="IKM126" s="10"/>
      <c r="IKN126" s="10"/>
      <c r="IKO126" s="10"/>
      <c r="IKP126" s="10"/>
      <c r="IKQ126" s="10"/>
      <c r="IKR126" s="10"/>
      <c r="IKS126" s="10"/>
      <c r="IKT126" s="10"/>
      <c r="IKU126" s="10"/>
      <c r="IKV126" s="10"/>
      <c r="IKW126" s="10"/>
      <c r="IKX126" s="10"/>
      <c r="IKY126" s="10"/>
      <c r="IKZ126" s="10"/>
      <c r="ILA126" s="10"/>
      <c r="ILB126" s="10"/>
      <c r="ILC126" s="10"/>
      <c r="ILD126" s="10"/>
      <c r="ILE126" s="10"/>
      <c r="ILF126" s="10"/>
      <c r="ILG126" s="10"/>
      <c r="ILH126" s="10"/>
      <c r="ILI126" s="10"/>
      <c r="ILJ126" s="10"/>
      <c r="ILK126" s="10"/>
      <c r="ILL126" s="10"/>
      <c r="ILM126" s="10"/>
      <c r="ILN126" s="10"/>
      <c r="ILO126" s="10"/>
      <c r="ILP126" s="10"/>
      <c r="ILQ126" s="10"/>
      <c r="ILR126" s="10"/>
      <c r="ILS126" s="10"/>
      <c r="ILT126" s="10"/>
      <c r="ILU126" s="10"/>
      <c r="ILV126" s="10"/>
      <c r="ILW126" s="10"/>
      <c r="ILX126" s="10"/>
      <c r="ILY126" s="10"/>
      <c r="ILZ126" s="10"/>
      <c r="IMA126" s="10"/>
      <c r="IMB126" s="10"/>
      <c r="IMC126" s="10"/>
      <c r="IMD126" s="10"/>
      <c r="IME126" s="10"/>
      <c r="IMF126" s="10"/>
      <c r="IMG126" s="10"/>
      <c r="IMH126" s="10"/>
      <c r="IMI126" s="10"/>
      <c r="IMJ126" s="10"/>
      <c r="IMK126" s="10"/>
      <c r="IML126" s="10"/>
      <c r="IMM126" s="10"/>
      <c r="IMN126" s="10"/>
      <c r="IMO126" s="10"/>
      <c r="IMP126" s="10"/>
      <c r="IMQ126" s="10"/>
      <c r="IMR126" s="10"/>
      <c r="IMS126" s="10"/>
      <c r="IMT126" s="10"/>
      <c r="IMU126" s="10"/>
      <c r="IMV126" s="10"/>
      <c r="IMW126" s="10"/>
      <c r="IMX126" s="10"/>
      <c r="IMY126" s="10"/>
      <c r="IMZ126" s="10"/>
      <c r="INA126" s="10"/>
      <c r="INB126" s="10"/>
      <c r="INC126" s="10"/>
      <c r="IND126" s="10"/>
      <c r="INE126" s="10"/>
      <c r="INF126" s="10"/>
      <c r="ING126" s="10"/>
      <c r="INH126" s="10"/>
      <c r="INI126" s="10"/>
      <c r="INJ126" s="10"/>
      <c r="INK126" s="10"/>
      <c r="INL126" s="10"/>
      <c r="INM126" s="10"/>
      <c r="INN126" s="10"/>
      <c r="INO126" s="10"/>
      <c r="INP126" s="10"/>
      <c r="INQ126" s="10"/>
      <c r="INR126" s="10"/>
      <c r="INS126" s="10"/>
      <c r="INT126" s="10"/>
      <c r="INU126" s="10"/>
      <c r="INV126" s="10"/>
      <c r="INW126" s="10"/>
      <c r="INX126" s="10"/>
      <c r="INY126" s="10"/>
      <c r="INZ126" s="10"/>
      <c r="IOA126" s="10"/>
      <c r="IOB126" s="10"/>
      <c r="IOC126" s="10"/>
      <c r="IOD126" s="10"/>
      <c r="IOE126" s="10"/>
      <c r="IOF126" s="10"/>
      <c r="IOG126" s="10"/>
      <c r="IOH126" s="10"/>
      <c r="IOI126" s="10"/>
      <c r="IOJ126" s="10"/>
      <c r="IOK126" s="10"/>
      <c r="IOL126" s="10"/>
      <c r="IOM126" s="10"/>
      <c r="ION126" s="10"/>
      <c r="IOO126" s="10"/>
      <c r="IOP126" s="10"/>
      <c r="IOQ126" s="10"/>
      <c r="IOR126" s="10"/>
      <c r="IOS126" s="10"/>
      <c r="IOT126" s="10"/>
      <c r="IOU126" s="10"/>
      <c r="IOV126" s="10"/>
      <c r="IOW126" s="10"/>
      <c r="IOX126" s="10"/>
      <c r="IOY126" s="10"/>
      <c r="IOZ126" s="10"/>
      <c r="IPA126" s="10"/>
      <c r="IPB126" s="10"/>
      <c r="IPC126" s="10"/>
      <c r="IPD126" s="10"/>
      <c r="IPE126" s="10"/>
      <c r="IPF126" s="10"/>
      <c r="IPG126" s="10"/>
      <c r="IPH126" s="10"/>
      <c r="IPI126" s="10"/>
      <c r="IPJ126" s="10"/>
      <c r="IPK126" s="10"/>
      <c r="IPL126" s="10"/>
      <c r="IPM126" s="10"/>
      <c r="IPN126" s="10"/>
      <c r="IPO126" s="10"/>
      <c r="IPP126" s="10"/>
      <c r="IPQ126" s="10"/>
      <c r="IPR126" s="10"/>
      <c r="IPS126" s="10"/>
      <c r="IPT126" s="10"/>
      <c r="IPU126" s="10"/>
      <c r="IPV126" s="10"/>
      <c r="IPW126" s="10"/>
      <c r="IPX126" s="10"/>
      <c r="IPY126" s="10"/>
      <c r="IPZ126" s="10"/>
      <c r="IQA126" s="10"/>
      <c r="IQB126" s="10"/>
      <c r="IQC126" s="10"/>
      <c r="IQD126" s="10"/>
      <c r="IQE126" s="10"/>
      <c r="IQF126" s="10"/>
      <c r="IQG126" s="10"/>
      <c r="IQH126" s="10"/>
      <c r="IQI126" s="10"/>
      <c r="IQJ126" s="10"/>
      <c r="IQK126" s="10"/>
      <c r="IQL126" s="10"/>
      <c r="IQM126" s="10"/>
      <c r="IQN126" s="10"/>
      <c r="IQO126" s="10"/>
      <c r="IQP126" s="10"/>
      <c r="IQQ126" s="10"/>
      <c r="IQR126" s="10"/>
      <c r="IQS126" s="10"/>
      <c r="IQT126" s="10"/>
      <c r="IQU126" s="10"/>
      <c r="IQV126" s="10"/>
      <c r="IQW126" s="10"/>
      <c r="IQX126" s="10"/>
      <c r="IQY126" s="10"/>
      <c r="IQZ126" s="10"/>
      <c r="IRA126" s="10"/>
      <c r="IRB126" s="10"/>
      <c r="IRC126" s="10"/>
      <c r="IRD126" s="10"/>
      <c r="IRE126" s="10"/>
      <c r="IRF126" s="10"/>
      <c r="IRG126" s="10"/>
      <c r="IRH126" s="10"/>
      <c r="IRI126" s="10"/>
      <c r="IRJ126" s="10"/>
      <c r="IRK126" s="10"/>
      <c r="IRL126" s="10"/>
      <c r="IRM126" s="10"/>
      <c r="IRN126" s="10"/>
      <c r="IRO126" s="10"/>
      <c r="IRP126" s="10"/>
      <c r="IRQ126" s="10"/>
      <c r="IRR126" s="10"/>
      <c r="IRS126" s="10"/>
      <c r="IRT126" s="10"/>
      <c r="IRU126" s="10"/>
      <c r="IRV126" s="10"/>
      <c r="IRW126" s="10"/>
      <c r="IRX126" s="10"/>
      <c r="IRY126" s="10"/>
      <c r="IRZ126" s="10"/>
      <c r="ISA126" s="10"/>
      <c r="ISB126" s="10"/>
      <c r="ISC126" s="10"/>
      <c r="ISD126" s="10"/>
      <c r="ISE126" s="10"/>
      <c r="ISF126" s="10"/>
      <c r="ISG126" s="10"/>
      <c r="ISH126" s="10"/>
      <c r="ISI126" s="10"/>
      <c r="ISJ126" s="10"/>
      <c r="ISK126" s="10"/>
      <c r="ISL126" s="10"/>
      <c r="ISM126" s="10"/>
      <c r="ISN126" s="10"/>
      <c r="ISO126" s="10"/>
      <c r="ISP126" s="10"/>
      <c r="ISQ126" s="10"/>
      <c r="ISR126" s="10"/>
      <c r="ISS126" s="10"/>
      <c r="IST126" s="10"/>
      <c r="ISU126" s="10"/>
      <c r="ISV126" s="10"/>
      <c r="ISW126" s="10"/>
      <c r="ISX126" s="10"/>
      <c r="ISY126" s="10"/>
      <c r="ISZ126" s="10"/>
      <c r="ITA126" s="10"/>
      <c r="ITB126" s="10"/>
      <c r="ITC126" s="10"/>
      <c r="ITD126" s="10"/>
      <c r="ITE126" s="10"/>
      <c r="ITF126" s="10"/>
      <c r="ITG126" s="10"/>
      <c r="ITH126" s="10"/>
      <c r="ITI126" s="10"/>
      <c r="ITJ126" s="10"/>
      <c r="ITK126" s="10"/>
      <c r="ITL126" s="10"/>
      <c r="ITM126" s="10"/>
      <c r="ITN126" s="10"/>
      <c r="ITO126" s="10"/>
      <c r="ITP126" s="10"/>
      <c r="ITQ126" s="10"/>
      <c r="ITR126" s="10"/>
      <c r="ITS126" s="10"/>
      <c r="ITT126" s="10"/>
      <c r="ITU126" s="10"/>
      <c r="ITV126" s="10"/>
      <c r="ITW126" s="10"/>
      <c r="ITX126" s="10"/>
      <c r="ITY126" s="10"/>
      <c r="ITZ126" s="10"/>
      <c r="IUA126" s="10"/>
      <c r="IUB126" s="10"/>
      <c r="IUC126" s="10"/>
      <c r="IUD126" s="10"/>
      <c r="IUE126" s="10"/>
      <c r="IUF126" s="10"/>
      <c r="IUG126" s="10"/>
      <c r="IUH126" s="10"/>
      <c r="IUI126" s="10"/>
      <c r="IUJ126" s="10"/>
      <c r="IUK126" s="10"/>
      <c r="IUL126" s="10"/>
      <c r="IUM126" s="10"/>
      <c r="IUN126" s="10"/>
      <c r="IUO126" s="10"/>
      <c r="IUP126" s="10"/>
      <c r="IUQ126" s="10"/>
      <c r="IUR126" s="10"/>
      <c r="IUS126" s="10"/>
      <c r="IUT126" s="10"/>
      <c r="IUU126" s="10"/>
      <c r="IUV126" s="10"/>
      <c r="IUW126" s="10"/>
      <c r="IUX126" s="10"/>
      <c r="IUY126" s="10"/>
      <c r="IUZ126" s="10"/>
      <c r="IVA126" s="10"/>
      <c r="IVB126" s="10"/>
      <c r="IVC126" s="10"/>
      <c r="IVD126" s="10"/>
      <c r="IVE126" s="10"/>
      <c r="IVF126" s="10"/>
      <c r="IVG126" s="10"/>
      <c r="IVH126" s="10"/>
      <c r="IVI126" s="10"/>
      <c r="IVJ126" s="10"/>
      <c r="IVK126" s="10"/>
      <c r="IVL126" s="10"/>
      <c r="IVM126" s="10"/>
      <c r="IVN126" s="10"/>
      <c r="IVO126" s="10"/>
      <c r="IVP126" s="10"/>
      <c r="IVQ126" s="10"/>
      <c r="IVR126" s="10"/>
      <c r="IVS126" s="10"/>
      <c r="IVT126" s="10"/>
      <c r="IVU126" s="10"/>
      <c r="IVV126" s="10"/>
      <c r="IVW126" s="10"/>
      <c r="IVX126" s="10"/>
      <c r="IVY126" s="10"/>
      <c r="IVZ126" s="10"/>
      <c r="IWA126" s="10"/>
      <c r="IWB126" s="10"/>
      <c r="IWC126" s="10"/>
      <c r="IWD126" s="10"/>
      <c r="IWE126" s="10"/>
      <c r="IWF126" s="10"/>
      <c r="IWG126" s="10"/>
      <c r="IWH126" s="10"/>
      <c r="IWI126" s="10"/>
      <c r="IWJ126" s="10"/>
      <c r="IWK126" s="10"/>
      <c r="IWL126" s="10"/>
      <c r="IWM126" s="10"/>
      <c r="IWN126" s="10"/>
      <c r="IWO126" s="10"/>
      <c r="IWP126" s="10"/>
      <c r="IWQ126" s="10"/>
      <c r="IWR126" s="10"/>
      <c r="IWS126" s="10"/>
      <c r="IWT126" s="10"/>
      <c r="IWU126" s="10"/>
      <c r="IWV126" s="10"/>
      <c r="IWW126" s="10"/>
      <c r="IWX126" s="10"/>
      <c r="IWY126" s="10"/>
      <c r="IWZ126" s="10"/>
      <c r="IXA126" s="10"/>
      <c r="IXB126" s="10"/>
      <c r="IXC126" s="10"/>
      <c r="IXD126" s="10"/>
      <c r="IXE126" s="10"/>
      <c r="IXF126" s="10"/>
      <c r="IXG126" s="10"/>
      <c r="IXH126" s="10"/>
      <c r="IXI126" s="10"/>
      <c r="IXJ126" s="10"/>
      <c r="IXK126" s="10"/>
      <c r="IXL126" s="10"/>
      <c r="IXM126" s="10"/>
      <c r="IXN126" s="10"/>
      <c r="IXO126" s="10"/>
      <c r="IXP126" s="10"/>
      <c r="IXQ126" s="10"/>
      <c r="IXR126" s="10"/>
      <c r="IXS126" s="10"/>
      <c r="IXT126" s="10"/>
      <c r="IXU126" s="10"/>
      <c r="IXV126" s="10"/>
      <c r="IXW126" s="10"/>
      <c r="IXX126" s="10"/>
      <c r="IXY126" s="10"/>
      <c r="IXZ126" s="10"/>
      <c r="IYA126" s="10"/>
      <c r="IYB126" s="10"/>
      <c r="IYC126" s="10"/>
      <c r="IYD126" s="10"/>
      <c r="IYE126" s="10"/>
      <c r="IYF126" s="10"/>
      <c r="IYG126" s="10"/>
      <c r="IYH126" s="10"/>
      <c r="IYI126" s="10"/>
      <c r="IYJ126" s="10"/>
      <c r="IYK126" s="10"/>
      <c r="IYL126" s="10"/>
      <c r="IYM126" s="10"/>
      <c r="IYN126" s="10"/>
      <c r="IYO126" s="10"/>
      <c r="IYP126" s="10"/>
      <c r="IYQ126" s="10"/>
      <c r="IYR126" s="10"/>
      <c r="IYS126" s="10"/>
      <c r="IYT126" s="10"/>
      <c r="IYU126" s="10"/>
      <c r="IYV126" s="10"/>
      <c r="IYW126" s="10"/>
      <c r="IYX126" s="10"/>
      <c r="IYY126" s="10"/>
      <c r="IYZ126" s="10"/>
      <c r="IZA126" s="10"/>
      <c r="IZB126" s="10"/>
      <c r="IZC126" s="10"/>
      <c r="IZD126" s="10"/>
      <c r="IZE126" s="10"/>
      <c r="IZF126" s="10"/>
      <c r="IZG126" s="10"/>
      <c r="IZH126" s="10"/>
      <c r="IZI126" s="10"/>
      <c r="IZJ126" s="10"/>
      <c r="IZK126" s="10"/>
      <c r="IZL126" s="10"/>
      <c r="IZM126" s="10"/>
      <c r="IZN126" s="10"/>
      <c r="IZO126" s="10"/>
      <c r="IZP126" s="10"/>
      <c r="IZQ126" s="10"/>
      <c r="IZR126" s="10"/>
      <c r="IZS126" s="10"/>
      <c r="IZT126" s="10"/>
      <c r="IZU126" s="10"/>
      <c r="IZV126" s="10"/>
      <c r="IZW126" s="10"/>
      <c r="IZX126" s="10"/>
      <c r="IZY126" s="10"/>
      <c r="IZZ126" s="10"/>
      <c r="JAA126" s="10"/>
      <c r="JAB126" s="10"/>
      <c r="JAC126" s="10"/>
      <c r="JAD126" s="10"/>
      <c r="JAE126" s="10"/>
      <c r="JAF126" s="10"/>
      <c r="JAG126" s="10"/>
      <c r="JAH126" s="10"/>
      <c r="JAI126" s="10"/>
      <c r="JAJ126" s="10"/>
      <c r="JAK126" s="10"/>
      <c r="JAL126" s="10"/>
      <c r="JAM126" s="10"/>
      <c r="JAN126" s="10"/>
      <c r="JAO126" s="10"/>
      <c r="JAP126" s="10"/>
      <c r="JAQ126" s="10"/>
      <c r="JAR126" s="10"/>
      <c r="JAS126" s="10"/>
      <c r="JAT126" s="10"/>
      <c r="JAU126" s="10"/>
      <c r="JAV126" s="10"/>
      <c r="JAW126" s="10"/>
      <c r="JAX126" s="10"/>
      <c r="JAY126" s="10"/>
      <c r="JAZ126" s="10"/>
      <c r="JBA126" s="10"/>
      <c r="JBB126" s="10"/>
      <c r="JBC126" s="10"/>
      <c r="JBD126" s="10"/>
      <c r="JBE126" s="10"/>
      <c r="JBF126" s="10"/>
      <c r="JBG126" s="10"/>
      <c r="JBH126" s="10"/>
      <c r="JBI126" s="10"/>
      <c r="JBJ126" s="10"/>
      <c r="JBK126" s="10"/>
      <c r="JBL126" s="10"/>
      <c r="JBM126" s="10"/>
      <c r="JBN126" s="10"/>
      <c r="JBO126" s="10"/>
      <c r="JBP126" s="10"/>
      <c r="JBQ126" s="10"/>
      <c r="JBR126" s="10"/>
      <c r="JBS126" s="10"/>
      <c r="JBT126" s="10"/>
      <c r="JBU126" s="10"/>
      <c r="JBV126" s="10"/>
      <c r="JBW126" s="10"/>
      <c r="JBX126" s="10"/>
      <c r="JBY126" s="10"/>
      <c r="JBZ126" s="10"/>
      <c r="JCA126" s="10"/>
      <c r="JCB126" s="10"/>
      <c r="JCC126" s="10"/>
      <c r="JCD126" s="10"/>
      <c r="JCE126" s="10"/>
      <c r="JCF126" s="10"/>
      <c r="JCG126" s="10"/>
      <c r="JCH126" s="10"/>
      <c r="JCI126" s="10"/>
      <c r="JCJ126" s="10"/>
      <c r="JCK126" s="10"/>
      <c r="JCL126" s="10"/>
      <c r="JCM126" s="10"/>
      <c r="JCN126" s="10"/>
      <c r="JCO126" s="10"/>
      <c r="JCP126" s="10"/>
      <c r="JCQ126" s="10"/>
      <c r="JCR126" s="10"/>
      <c r="JCS126" s="10"/>
      <c r="JCT126" s="10"/>
      <c r="JCU126" s="10"/>
      <c r="JCV126" s="10"/>
      <c r="JCW126" s="10"/>
      <c r="JCX126" s="10"/>
      <c r="JCY126" s="10"/>
      <c r="JCZ126" s="10"/>
      <c r="JDA126" s="10"/>
      <c r="JDB126" s="10"/>
      <c r="JDC126" s="10"/>
      <c r="JDD126" s="10"/>
      <c r="JDE126" s="10"/>
      <c r="JDF126" s="10"/>
      <c r="JDG126" s="10"/>
      <c r="JDH126" s="10"/>
      <c r="JDI126" s="10"/>
      <c r="JDJ126" s="10"/>
      <c r="JDK126" s="10"/>
      <c r="JDL126" s="10"/>
      <c r="JDM126" s="10"/>
      <c r="JDN126" s="10"/>
      <c r="JDO126" s="10"/>
      <c r="JDP126" s="10"/>
      <c r="JDQ126" s="10"/>
      <c r="JDR126" s="10"/>
      <c r="JDS126" s="10"/>
      <c r="JDT126" s="10"/>
      <c r="JDU126" s="10"/>
      <c r="JDV126" s="10"/>
      <c r="JDW126" s="10"/>
      <c r="JDX126" s="10"/>
      <c r="JDY126" s="10"/>
      <c r="JDZ126" s="10"/>
      <c r="JEA126" s="10"/>
      <c r="JEB126" s="10"/>
      <c r="JEC126" s="10"/>
      <c r="JED126" s="10"/>
      <c r="JEE126" s="10"/>
      <c r="JEF126" s="10"/>
      <c r="JEG126" s="10"/>
      <c r="JEH126" s="10"/>
      <c r="JEI126" s="10"/>
      <c r="JEJ126" s="10"/>
      <c r="JEK126" s="10"/>
      <c r="JEL126" s="10"/>
      <c r="JEM126" s="10"/>
      <c r="JEN126" s="10"/>
      <c r="JEO126" s="10"/>
      <c r="JEP126" s="10"/>
      <c r="JEQ126" s="10"/>
      <c r="JER126" s="10"/>
      <c r="JES126" s="10"/>
      <c r="JET126" s="10"/>
      <c r="JEU126" s="10"/>
      <c r="JEV126" s="10"/>
      <c r="JEW126" s="10"/>
      <c r="JEX126" s="10"/>
      <c r="JEY126" s="10"/>
      <c r="JEZ126" s="10"/>
      <c r="JFA126" s="10"/>
      <c r="JFB126" s="10"/>
      <c r="JFC126" s="10"/>
      <c r="JFD126" s="10"/>
      <c r="JFE126" s="10"/>
      <c r="JFF126" s="10"/>
      <c r="JFG126" s="10"/>
      <c r="JFH126" s="10"/>
      <c r="JFI126" s="10"/>
      <c r="JFJ126" s="10"/>
      <c r="JFK126" s="10"/>
      <c r="JFL126" s="10"/>
      <c r="JFM126" s="10"/>
      <c r="JFN126" s="10"/>
      <c r="JFO126" s="10"/>
      <c r="JFP126" s="10"/>
      <c r="JFQ126" s="10"/>
      <c r="JFR126" s="10"/>
      <c r="JFS126" s="10"/>
      <c r="JFT126" s="10"/>
      <c r="JFU126" s="10"/>
      <c r="JFV126" s="10"/>
      <c r="JFW126" s="10"/>
      <c r="JFX126" s="10"/>
      <c r="JFY126" s="10"/>
      <c r="JFZ126" s="10"/>
      <c r="JGA126" s="10"/>
      <c r="JGB126" s="10"/>
      <c r="JGC126" s="10"/>
      <c r="JGD126" s="10"/>
      <c r="JGE126" s="10"/>
      <c r="JGF126" s="10"/>
      <c r="JGG126" s="10"/>
      <c r="JGH126" s="10"/>
      <c r="JGI126" s="10"/>
      <c r="JGJ126" s="10"/>
      <c r="JGK126" s="10"/>
      <c r="JGL126" s="10"/>
      <c r="JGM126" s="10"/>
      <c r="JGN126" s="10"/>
      <c r="JGO126" s="10"/>
      <c r="JGP126" s="10"/>
      <c r="JGQ126" s="10"/>
      <c r="JGR126" s="10"/>
      <c r="JGS126" s="10"/>
      <c r="JGT126" s="10"/>
      <c r="JGU126" s="10"/>
      <c r="JGV126" s="10"/>
      <c r="JGW126" s="10"/>
      <c r="JGX126" s="10"/>
      <c r="JGY126" s="10"/>
      <c r="JGZ126" s="10"/>
      <c r="JHA126" s="10"/>
      <c r="JHB126" s="10"/>
      <c r="JHC126" s="10"/>
      <c r="JHD126" s="10"/>
      <c r="JHE126" s="10"/>
      <c r="JHF126" s="10"/>
      <c r="JHG126" s="10"/>
      <c r="JHH126" s="10"/>
      <c r="JHI126" s="10"/>
      <c r="JHJ126" s="10"/>
      <c r="JHK126" s="10"/>
      <c r="JHL126" s="10"/>
      <c r="JHM126" s="10"/>
      <c r="JHN126" s="10"/>
      <c r="JHO126" s="10"/>
      <c r="JHP126" s="10"/>
      <c r="JHQ126" s="10"/>
      <c r="JHR126" s="10"/>
      <c r="JHS126" s="10"/>
      <c r="JHT126" s="10"/>
      <c r="JHU126" s="10"/>
      <c r="JHV126" s="10"/>
      <c r="JHW126" s="10"/>
      <c r="JHX126" s="10"/>
      <c r="JHY126" s="10"/>
      <c r="JHZ126" s="10"/>
      <c r="JIA126" s="10"/>
      <c r="JIB126" s="10"/>
      <c r="JIC126" s="10"/>
      <c r="JID126" s="10"/>
      <c r="JIE126" s="10"/>
      <c r="JIF126" s="10"/>
      <c r="JIG126" s="10"/>
      <c r="JIH126" s="10"/>
      <c r="JII126" s="10"/>
      <c r="JIJ126" s="10"/>
      <c r="JIK126" s="10"/>
      <c r="JIL126" s="10"/>
      <c r="JIM126" s="10"/>
      <c r="JIN126" s="10"/>
      <c r="JIO126" s="10"/>
      <c r="JIP126" s="10"/>
      <c r="JIQ126" s="10"/>
      <c r="JIR126" s="10"/>
      <c r="JIS126" s="10"/>
      <c r="JIT126" s="10"/>
      <c r="JIU126" s="10"/>
      <c r="JIV126" s="10"/>
      <c r="JIW126" s="10"/>
      <c r="JIX126" s="10"/>
      <c r="JIY126" s="10"/>
      <c r="JIZ126" s="10"/>
      <c r="JJA126" s="10"/>
      <c r="JJB126" s="10"/>
      <c r="JJC126" s="10"/>
      <c r="JJD126" s="10"/>
      <c r="JJE126" s="10"/>
      <c r="JJF126" s="10"/>
      <c r="JJG126" s="10"/>
      <c r="JJH126" s="10"/>
      <c r="JJI126" s="10"/>
      <c r="JJJ126" s="10"/>
      <c r="JJK126" s="10"/>
      <c r="JJL126" s="10"/>
      <c r="JJM126" s="10"/>
      <c r="JJN126" s="10"/>
      <c r="JJO126" s="10"/>
      <c r="JJP126" s="10"/>
      <c r="JJQ126" s="10"/>
      <c r="JJR126" s="10"/>
      <c r="JJS126" s="10"/>
      <c r="JJT126" s="10"/>
      <c r="JJU126" s="10"/>
      <c r="JJV126" s="10"/>
      <c r="JJW126" s="10"/>
      <c r="JJX126" s="10"/>
      <c r="JJY126" s="10"/>
      <c r="JJZ126" s="10"/>
      <c r="JKA126" s="10"/>
      <c r="JKB126" s="10"/>
      <c r="JKC126" s="10"/>
      <c r="JKD126" s="10"/>
      <c r="JKE126" s="10"/>
      <c r="JKF126" s="10"/>
      <c r="JKG126" s="10"/>
      <c r="JKH126" s="10"/>
      <c r="JKI126" s="10"/>
      <c r="JKJ126" s="10"/>
      <c r="JKK126" s="10"/>
      <c r="JKL126" s="10"/>
      <c r="JKM126" s="10"/>
      <c r="JKN126" s="10"/>
      <c r="JKO126" s="10"/>
      <c r="JKP126" s="10"/>
      <c r="JKQ126" s="10"/>
      <c r="JKR126" s="10"/>
      <c r="JKS126" s="10"/>
      <c r="JKT126" s="10"/>
      <c r="JKU126" s="10"/>
      <c r="JKV126" s="10"/>
      <c r="JKW126" s="10"/>
      <c r="JKX126" s="10"/>
      <c r="JKY126" s="10"/>
      <c r="JKZ126" s="10"/>
      <c r="JLA126" s="10"/>
      <c r="JLB126" s="10"/>
      <c r="JLC126" s="10"/>
      <c r="JLD126" s="10"/>
      <c r="JLE126" s="10"/>
      <c r="JLF126" s="10"/>
      <c r="JLG126" s="10"/>
      <c r="JLH126" s="10"/>
      <c r="JLI126" s="10"/>
      <c r="JLJ126" s="10"/>
      <c r="JLK126" s="10"/>
      <c r="JLL126" s="10"/>
      <c r="JLM126" s="10"/>
      <c r="JLN126" s="10"/>
      <c r="JLO126" s="10"/>
      <c r="JLP126" s="10"/>
      <c r="JLQ126" s="10"/>
      <c r="JLR126" s="10"/>
      <c r="JLS126" s="10"/>
      <c r="JLT126" s="10"/>
      <c r="JLU126" s="10"/>
      <c r="JLV126" s="10"/>
      <c r="JLW126" s="10"/>
      <c r="JLX126" s="10"/>
      <c r="JLY126" s="10"/>
      <c r="JLZ126" s="10"/>
      <c r="JMA126" s="10"/>
      <c r="JMB126" s="10"/>
      <c r="JMC126" s="10"/>
      <c r="JMD126" s="10"/>
      <c r="JME126" s="10"/>
      <c r="JMF126" s="10"/>
      <c r="JMG126" s="10"/>
      <c r="JMH126" s="10"/>
      <c r="JMI126" s="10"/>
      <c r="JMJ126" s="10"/>
      <c r="JMK126" s="10"/>
      <c r="JML126" s="10"/>
      <c r="JMM126" s="10"/>
      <c r="JMN126" s="10"/>
      <c r="JMO126" s="10"/>
      <c r="JMP126" s="10"/>
      <c r="JMQ126" s="10"/>
      <c r="JMR126" s="10"/>
      <c r="JMS126" s="10"/>
      <c r="JMT126" s="10"/>
      <c r="JMU126" s="10"/>
      <c r="JMV126" s="10"/>
      <c r="JMW126" s="10"/>
      <c r="JMX126" s="10"/>
      <c r="JMY126" s="10"/>
      <c r="JMZ126" s="10"/>
      <c r="JNA126" s="10"/>
      <c r="JNB126" s="10"/>
      <c r="JNC126" s="10"/>
      <c r="JND126" s="10"/>
      <c r="JNE126" s="10"/>
      <c r="JNF126" s="10"/>
      <c r="JNG126" s="10"/>
      <c r="JNH126" s="10"/>
      <c r="JNI126" s="10"/>
      <c r="JNJ126" s="10"/>
      <c r="JNK126" s="10"/>
      <c r="JNL126" s="10"/>
      <c r="JNM126" s="10"/>
      <c r="JNN126" s="10"/>
      <c r="JNO126" s="10"/>
      <c r="JNP126" s="10"/>
      <c r="JNQ126" s="10"/>
      <c r="JNR126" s="10"/>
      <c r="JNS126" s="10"/>
      <c r="JNT126" s="10"/>
      <c r="JNU126" s="10"/>
      <c r="JNV126" s="10"/>
      <c r="JNW126" s="10"/>
      <c r="JNX126" s="10"/>
      <c r="JNY126" s="10"/>
      <c r="JNZ126" s="10"/>
      <c r="JOA126" s="10"/>
      <c r="JOB126" s="10"/>
      <c r="JOC126" s="10"/>
      <c r="JOD126" s="10"/>
      <c r="JOE126" s="10"/>
      <c r="JOF126" s="10"/>
      <c r="JOG126" s="10"/>
      <c r="JOH126" s="10"/>
      <c r="JOI126" s="10"/>
      <c r="JOJ126" s="10"/>
      <c r="JOK126" s="10"/>
      <c r="JOL126" s="10"/>
      <c r="JOM126" s="10"/>
      <c r="JON126" s="10"/>
      <c r="JOO126" s="10"/>
      <c r="JOP126" s="10"/>
      <c r="JOQ126" s="10"/>
      <c r="JOR126" s="10"/>
      <c r="JOS126" s="10"/>
      <c r="JOT126" s="10"/>
      <c r="JOU126" s="10"/>
      <c r="JOV126" s="10"/>
      <c r="JOW126" s="10"/>
      <c r="JOX126" s="10"/>
      <c r="JOY126" s="10"/>
      <c r="JOZ126" s="10"/>
      <c r="JPA126" s="10"/>
      <c r="JPB126" s="10"/>
      <c r="JPC126" s="10"/>
      <c r="JPD126" s="10"/>
      <c r="JPE126" s="10"/>
      <c r="JPF126" s="10"/>
      <c r="JPG126" s="10"/>
      <c r="JPH126" s="10"/>
      <c r="JPI126" s="10"/>
      <c r="JPJ126" s="10"/>
      <c r="JPK126" s="10"/>
      <c r="JPL126" s="10"/>
      <c r="JPM126" s="10"/>
      <c r="JPN126" s="10"/>
      <c r="JPO126" s="10"/>
      <c r="JPP126" s="10"/>
      <c r="JPQ126" s="10"/>
      <c r="JPR126" s="10"/>
      <c r="JPS126" s="10"/>
      <c r="JPT126" s="10"/>
      <c r="JPU126" s="10"/>
      <c r="JPV126" s="10"/>
      <c r="JPW126" s="10"/>
      <c r="JPX126" s="10"/>
      <c r="JPY126" s="10"/>
      <c r="JPZ126" s="10"/>
      <c r="JQA126" s="10"/>
      <c r="JQB126" s="10"/>
      <c r="JQC126" s="10"/>
      <c r="JQD126" s="10"/>
      <c r="JQE126" s="10"/>
      <c r="JQF126" s="10"/>
      <c r="JQG126" s="10"/>
      <c r="JQH126" s="10"/>
      <c r="JQI126" s="10"/>
      <c r="JQJ126" s="10"/>
      <c r="JQK126" s="10"/>
      <c r="JQL126" s="10"/>
      <c r="JQM126" s="10"/>
      <c r="JQN126" s="10"/>
      <c r="JQO126" s="10"/>
      <c r="JQP126" s="10"/>
      <c r="JQQ126" s="10"/>
      <c r="JQR126" s="10"/>
      <c r="JQS126" s="10"/>
      <c r="JQT126" s="10"/>
      <c r="JQU126" s="10"/>
      <c r="JQV126" s="10"/>
      <c r="JQW126" s="10"/>
      <c r="JQX126" s="10"/>
      <c r="JQY126" s="10"/>
      <c r="JQZ126" s="10"/>
      <c r="JRA126" s="10"/>
      <c r="JRB126" s="10"/>
      <c r="JRC126" s="10"/>
      <c r="JRD126" s="10"/>
      <c r="JRE126" s="10"/>
      <c r="JRF126" s="10"/>
      <c r="JRG126" s="10"/>
      <c r="JRH126" s="10"/>
      <c r="JRI126" s="10"/>
      <c r="JRJ126" s="10"/>
      <c r="JRK126" s="10"/>
      <c r="JRL126" s="10"/>
      <c r="JRM126" s="10"/>
      <c r="JRN126" s="10"/>
      <c r="JRO126" s="10"/>
      <c r="JRP126" s="10"/>
      <c r="JRQ126" s="10"/>
      <c r="JRR126" s="10"/>
      <c r="JRS126" s="10"/>
      <c r="JRT126" s="10"/>
      <c r="JRU126" s="10"/>
      <c r="JRV126" s="10"/>
      <c r="JRW126" s="10"/>
      <c r="JRX126" s="10"/>
      <c r="JRY126" s="10"/>
      <c r="JRZ126" s="10"/>
      <c r="JSA126" s="10"/>
      <c r="JSB126" s="10"/>
      <c r="JSC126" s="10"/>
      <c r="JSD126" s="10"/>
      <c r="JSE126" s="10"/>
      <c r="JSF126" s="10"/>
      <c r="JSG126" s="10"/>
      <c r="JSH126" s="10"/>
      <c r="JSI126" s="10"/>
      <c r="JSJ126" s="10"/>
      <c r="JSK126" s="10"/>
      <c r="JSL126" s="10"/>
      <c r="JSM126" s="10"/>
      <c r="JSN126" s="10"/>
      <c r="JSO126" s="10"/>
      <c r="JSP126" s="10"/>
      <c r="JSQ126" s="10"/>
      <c r="JSR126" s="10"/>
      <c r="JSS126" s="10"/>
      <c r="JST126" s="10"/>
      <c r="JSU126" s="10"/>
      <c r="JSV126" s="10"/>
      <c r="JSW126" s="10"/>
      <c r="JSX126" s="10"/>
      <c r="JSY126" s="10"/>
      <c r="JSZ126" s="10"/>
      <c r="JTA126" s="10"/>
      <c r="JTB126" s="10"/>
      <c r="JTC126" s="10"/>
      <c r="JTD126" s="10"/>
      <c r="JTE126" s="10"/>
      <c r="JTF126" s="10"/>
      <c r="JTG126" s="10"/>
      <c r="JTH126" s="10"/>
      <c r="JTI126" s="10"/>
      <c r="JTJ126" s="10"/>
      <c r="JTK126" s="10"/>
      <c r="JTL126" s="10"/>
      <c r="JTM126" s="10"/>
      <c r="JTN126" s="10"/>
      <c r="JTO126" s="10"/>
      <c r="JTP126" s="10"/>
      <c r="JTQ126" s="10"/>
      <c r="JTR126" s="10"/>
      <c r="JTS126" s="10"/>
      <c r="JTT126" s="10"/>
      <c r="JTU126" s="10"/>
      <c r="JTV126" s="10"/>
      <c r="JTW126" s="10"/>
      <c r="JTX126" s="10"/>
      <c r="JTY126" s="10"/>
      <c r="JTZ126" s="10"/>
      <c r="JUA126" s="10"/>
      <c r="JUB126" s="10"/>
      <c r="JUC126" s="10"/>
      <c r="JUD126" s="10"/>
      <c r="JUE126" s="10"/>
      <c r="JUF126" s="10"/>
      <c r="JUG126" s="10"/>
      <c r="JUH126" s="10"/>
      <c r="JUI126" s="10"/>
      <c r="JUJ126" s="10"/>
      <c r="JUK126" s="10"/>
      <c r="JUL126" s="10"/>
      <c r="JUM126" s="10"/>
      <c r="JUN126" s="10"/>
      <c r="JUO126" s="10"/>
      <c r="JUP126" s="10"/>
      <c r="JUQ126" s="10"/>
      <c r="JUR126" s="10"/>
      <c r="JUS126" s="10"/>
      <c r="JUT126" s="10"/>
      <c r="JUU126" s="10"/>
      <c r="JUV126" s="10"/>
      <c r="JUW126" s="10"/>
      <c r="JUX126" s="10"/>
      <c r="JUY126" s="10"/>
      <c r="JUZ126" s="10"/>
      <c r="JVA126" s="10"/>
      <c r="JVB126" s="10"/>
      <c r="JVC126" s="10"/>
      <c r="JVD126" s="10"/>
      <c r="JVE126" s="10"/>
      <c r="JVF126" s="10"/>
      <c r="JVG126" s="10"/>
      <c r="JVH126" s="10"/>
      <c r="JVI126" s="10"/>
      <c r="JVJ126" s="10"/>
      <c r="JVK126" s="10"/>
      <c r="JVL126" s="10"/>
      <c r="JVM126" s="10"/>
      <c r="JVN126" s="10"/>
      <c r="JVO126" s="10"/>
      <c r="JVP126" s="10"/>
      <c r="JVQ126" s="10"/>
      <c r="JVR126" s="10"/>
      <c r="JVS126" s="10"/>
      <c r="JVT126" s="10"/>
      <c r="JVU126" s="10"/>
      <c r="JVV126" s="10"/>
      <c r="JVW126" s="10"/>
      <c r="JVX126" s="10"/>
      <c r="JVY126" s="10"/>
      <c r="JVZ126" s="10"/>
      <c r="JWA126" s="10"/>
      <c r="JWB126" s="10"/>
      <c r="JWC126" s="10"/>
      <c r="JWD126" s="10"/>
      <c r="JWE126" s="10"/>
      <c r="JWF126" s="10"/>
      <c r="JWG126" s="10"/>
      <c r="JWH126" s="10"/>
      <c r="JWI126" s="10"/>
      <c r="JWJ126" s="10"/>
      <c r="JWK126" s="10"/>
      <c r="JWL126" s="10"/>
      <c r="JWM126" s="10"/>
      <c r="JWN126" s="10"/>
      <c r="JWO126" s="10"/>
      <c r="JWP126" s="10"/>
      <c r="JWQ126" s="10"/>
      <c r="JWR126" s="10"/>
      <c r="JWS126" s="10"/>
      <c r="JWT126" s="10"/>
      <c r="JWU126" s="10"/>
      <c r="JWV126" s="10"/>
      <c r="JWW126" s="10"/>
      <c r="JWX126" s="10"/>
      <c r="JWY126" s="10"/>
      <c r="JWZ126" s="10"/>
      <c r="JXA126" s="10"/>
      <c r="JXB126" s="10"/>
      <c r="JXC126" s="10"/>
      <c r="JXD126" s="10"/>
      <c r="JXE126" s="10"/>
      <c r="JXF126" s="10"/>
      <c r="JXG126" s="10"/>
      <c r="JXH126" s="10"/>
      <c r="JXI126" s="10"/>
      <c r="JXJ126" s="10"/>
      <c r="JXK126" s="10"/>
      <c r="JXL126" s="10"/>
      <c r="JXM126" s="10"/>
      <c r="JXN126" s="10"/>
      <c r="JXO126" s="10"/>
      <c r="JXP126" s="10"/>
      <c r="JXQ126" s="10"/>
      <c r="JXR126" s="10"/>
      <c r="JXS126" s="10"/>
      <c r="JXT126" s="10"/>
      <c r="JXU126" s="10"/>
      <c r="JXV126" s="10"/>
      <c r="JXW126" s="10"/>
      <c r="JXX126" s="10"/>
      <c r="JXY126" s="10"/>
      <c r="JXZ126" s="10"/>
      <c r="JYA126" s="10"/>
      <c r="JYB126" s="10"/>
      <c r="JYC126" s="10"/>
      <c r="JYD126" s="10"/>
      <c r="JYE126" s="10"/>
      <c r="JYF126" s="10"/>
      <c r="JYG126" s="10"/>
      <c r="JYH126" s="10"/>
      <c r="JYI126" s="10"/>
      <c r="JYJ126" s="10"/>
      <c r="JYK126" s="10"/>
      <c r="JYL126" s="10"/>
      <c r="JYM126" s="10"/>
      <c r="JYN126" s="10"/>
      <c r="JYO126" s="10"/>
      <c r="JYP126" s="10"/>
      <c r="JYQ126" s="10"/>
      <c r="JYR126" s="10"/>
      <c r="JYS126" s="10"/>
      <c r="JYT126" s="10"/>
      <c r="JYU126" s="10"/>
      <c r="JYV126" s="10"/>
      <c r="JYW126" s="10"/>
      <c r="JYX126" s="10"/>
      <c r="JYY126" s="10"/>
      <c r="JYZ126" s="10"/>
      <c r="JZA126" s="10"/>
      <c r="JZB126" s="10"/>
      <c r="JZC126" s="10"/>
      <c r="JZD126" s="10"/>
      <c r="JZE126" s="10"/>
      <c r="JZF126" s="10"/>
      <c r="JZG126" s="10"/>
      <c r="JZH126" s="10"/>
      <c r="JZI126" s="10"/>
      <c r="JZJ126" s="10"/>
      <c r="JZK126" s="10"/>
      <c r="JZL126" s="10"/>
      <c r="JZM126" s="10"/>
      <c r="JZN126" s="10"/>
      <c r="JZO126" s="10"/>
      <c r="JZP126" s="10"/>
      <c r="JZQ126" s="10"/>
      <c r="JZR126" s="10"/>
      <c r="JZS126" s="10"/>
      <c r="JZT126" s="10"/>
      <c r="JZU126" s="10"/>
      <c r="JZV126" s="10"/>
      <c r="JZW126" s="10"/>
      <c r="JZX126" s="10"/>
      <c r="JZY126" s="10"/>
      <c r="JZZ126" s="10"/>
      <c r="KAA126" s="10"/>
      <c r="KAB126" s="10"/>
      <c r="KAC126" s="10"/>
      <c r="KAD126" s="10"/>
      <c r="KAE126" s="10"/>
      <c r="KAF126" s="10"/>
      <c r="KAG126" s="10"/>
      <c r="KAH126" s="10"/>
      <c r="KAI126" s="10"/>
      <c r="KAJ126" s="10"/>
      <c r="KAK126" s="10"/>
      <c r="KAL126" s="10"/>
      <c r="KAM126" s="10"/>
      <c r="KAN126" s="10"/>
      <c r="KAO126" s="10"/>
      <c r="KAP126" s="10"/>
      <c r="KAQ126" s="10"/>
      <c r="KAR126" s="10"/>
      <c r="KAS126" s="10"/>
      <c r="KAT126" s="10"/>
      <c r="KAU126" s="10"/>
      <c r="KAV126" s="10"/>
      <c r="KAW126" s="10"/>
      <c r="KAX126" s="10"/>
      <c r="KAY126" s="10"/>
      <c r="KAZ126" s="10"/>
      <c r="KBA126" s="10"/>
      <c r="KBB126" s="10"/>
      <c r="KBC126" s="10"/>
      <c r="KBD126" s="10"/>
      <c r="KBE126" s="10"/>
      <c r="KBF126" s="10"/>
      <c r="KBG126" s="10"/>
      <c r="KBH126" s="10"/>
      <c r="KBI126" s="10"/>
      <c r="KBJ126" s="10"/>
      <c r="KBK126" s="10"/>
      <c r="KBL126" s="10"/>
      <c r="KBM126" s="10"/>
      <c r="KBN126" s="10"/>
      <c r="KBO126" s="10"/>
      <c r="KBP126" s="10"/>
      <c r="KBQ126" s="10"/>
      <c r="KBR126" s="10"/>
      <c r="KBS126" s="10"/>
      <c r="KBT126" s="10"/>
      <c r="KBU126" s="10"/>
      <c r="KBV126" s="10"/>
      <c r="KBW126" s="10"/>
      <c r="KBX126" s="10"/>
      <c r="KBY126" s="10"/>
      <c r="KBZ126" s="10"/>
      <c r="KCA126" s="10"/>
      <c r="KCB126" s="10"/>
      <c r="KCC126" s="10"/>
      <c r="KCD126" s="10"/>
      <c r="KCE126" s="10"/>
      <c r="KCF126" s="10"/>
      <c r="KCG126" s="10"/>
      <c r="KCH126" s="10"/>
      <c r="KCI126" s="10"/>
      <c r="KCJ126" s="10"/>
      <c r="KCK126" s="10"/>
      <c r="KCL126" s="10"/>
      <c r="KCM126" s="10"/>
      <c r="KCN126" s="10"/>
      <c r="KCO126" s="10"/>
      <c r="KCP126" s="10"/>
      <c r="KCQ126" s="10"/>
      <c r="KCR126" s="10"/>
      <c r="KCS126" s="10"/>
      <c r="KCT126" s="10"/>
      <c r="KCU126" s="10"/>
      <c r="KCV126" s="10"/>
      <c r="KCW126" s="10"/>
      <c r="KCX126" s="10"/>
      <c r="KCY126" s="10"/>
      <c r="KCZ126" s="10"/>
      <c r="KDA126" s="10"/>
      <c r="KDB126" s="10"/>
      <c r="KDC126" s="10"/>
      <c r="KDD126" s="10"/>
      <c r="KDE126" s="10"/>
      <c r="KDF126" s="10"/>
      <c r="KDG126" s="10"/>
      <c r="KDH126" s="10"/>
      <c r="KDI126" s="10"/>
      <c r="KDJ126" s="10"/>
      <c r="KDK126" s="10"/>
      <c r="KDL126" s="10"/>
      <c r="KDM126" s="10"/>
      <c r="KDN126" s="10"/>
      <c r="KDO126" s="10"/>
      <c r="KDP126" s="10"/>
      <c r="KDQ126" s="10"/>
      <c r="KDR126" s="10"/>
      <c r="KDS126" s="10"/>
      <c r="KDT126" s="10"/>
      <c r="KDU126" s="10"/>
      <c r="KDV126" s="10"/>
      <c r="KDW126" s="10"/>
      <c r="KDX126" s="10"/>
      <c r="KDY126" s="10"/>
      <c r="KDZ126" s="10"/>
      <c r="KEA126" s="10"/>
      <c r="KEB126" s="10"/>
      <c r="KEC126" s="10"/>
      <c r="KED126" s="10"/>
      <c r="KEE126" s="10"/>
      <c r="KEF126" s="10"/>
      <c r="KEG126" s="10"/>
      <c r="KEH126" s="10"/>
      <c r="KEI126" s="10"/>
      <c r="KEJ126" s="10"/>
      <c r="KEK126" s="10"/>
      <c r="KEL126" s="10"/>
      <c r="KEM126" s="10"/>
      <c r="KEN126" s="10"/>
      <c r="KEO126" s="10"/>
      <c r="KEP126" s="10"/>
      <c r="KEQ126" s="10"/>
      <c r="KER126" s="10"/>
      <c r="KES126" s="10"/>
      <c r="KET126" s="10"/>
      <c r="KEU126" s="10"/>
      <c r="KEV126" s="10"/>
      <c r="KEW126" s="10"/>
      <c r="KEX126" s="10"/>
      <c r="KEY126" s="10"/>
      <c r="KEZ126" s="10"/>
      <c r="KFA126" s="10"/>
      <c r="KFB126" s="10"/>
      <c r="KFC126" s="10"/>
      <c r="KFD126" s="10"/>
      <c r="KFE126" s="10"/>
      <c r="KFF126" s="10"/>
      <c r="KFG126" s="10"/>
      <c r="KFH126" s="10"/>
      <c r="KFI126" s="10"/>
      <c r="KFJ126" s="10"/>
      <c r="KFK126" s="10"/>
      <c r="KFL126" s="10"/>
      <c r="KFM126" s="10"/>
      <c r="KFN126" s="10"/>
      <c r="KFO126" s="10"/>
      <c r="KFP126" s="10"/>
      <c r="KFQ126" s="10"/>
      <c r="KFR126" s="10"/>
      <c r="KFS126" s="10"/>
      <c r="KFT126" s="10"/>
      <c r="KFU126" s="10"/>
      <c r="KFV126" s="10"/>
      <c r="KFW126" s="10"/>
      <c r="KFX126" s="10"/>
      <c r="KFY126" s="10"/>
      <c r="KFZ126" s="10"/>
      <c r="KGA126" s="10"/>
      <c r="KGB126" s="10"/>
      <c r="KGC126" s="10"/>
      <c r="KGD126" s="10"/>
      <c r="KGE126" s="10"/>
      <c r="KGF126" s="10"/>
      <c r="KGG126" s="10"/>
      <c r="KGH126" s="10"/>
      <c r="KGI126" s="10"/>
      <c r="KGJ126" s="10"/>
      <c r="KGK126" s="10"/>
      <c r="KGL126" s="10"/>
      <c r="KGM126" s="10"/>
      <c r="KGN126" s="10"/>
      <c r="KGO126" s="10"/>
      <c r="KGP126" s="10"/>
      <c r="KGQ126" s="10"/>
      <c r="KGR126" s="10"/>
      <c r="KGS126" s="10"/>
      <c r="KGT126" s="10"/>
      <c r="KGU126" s="10"/>
      <c r="KGV126" s="10"/>
      <c r="KGW126" s="10"/>
      <c r="KGX126" s="10"/>
      <c r="KGY126" s="10"/>
      <c r="KGZ126" s="10"/>
      <c r="KHA126" s="10"/>
      <c r="KHB126" s="10"/>
      <c r="KHC126" s="10"/>
      <c r="KHD126" s="10"/>
      <c r="KHE126" s="10"/>
      <c r="KHF126" s="10"/>
      <c r="KHG126" s="10"/>
      <c r="KHH126" s="10"/>
      <c r="KHI126" s="10"/>
      <c r="KHJ126" s="10"/>
      <c r="KHK126" s="10"/>
      <c r="KHL126" s="10"/>
      <c r="KHM126" s="10"/>
      <c r="KHN126" s="10"/>
      <c r="KHO126" s="10"/>
      <c r="KHP126" s="10"/>
      <c r="KHQ126" s="10"/>
      <c r="KHR126" s="10"/>
      <c r="KHS126" s="10"/>
      <c r="KHT126" s="10"/>
      <c r="KHU126" s="10"/>
      <c r="KHV126" s="10"/>
      <c r="KHW126" s="10"/>
      <c r="KHX126" s="10"/>
      <c r="KHY126" s="10"/>
      <c r="KHZ126" s="10"/>
      <c r="KIA126" s="10"/>
      <c r="KIB126" s="10"/>
      <c r="KIC126" s="10"/>
      <c r="KID126" s="10"/>
      <c r="KIE126" s="10"/>
      <c r="KIF126" s="10"/>
      <c r="KIG126" s="10"/>
      <c r="KIH126" s="10"/>
      <c r="KII126" s="10"/>
      <c r="KIJ126" s="10"/>
      <c r="KIK126" s="10"/>
      <c r="KIL126" s="10"/>
      <c r="KIM126" s="10"/>
      <c r="KIN126" s="10"/>
      <c r="KIO126" s="10"/>
      <c r="KIP126" s="10"/>
      <c r="KIQ126" s="10"/>
      <c r="KIR126" s="10"/>
      <c r="KIS126" s="10"/>
      <c r="KIT126" s="10"/>
      <c r="KIU126" s="10"/>
      <c r="KIV126" s="10"/>
      <c r="KIW126" s="10"/>
      <c r="KIX126" s="10"/>
      <c r="KIY126" s="10"/>
      <c r="KIZ126" s="10"/>
      <c r="KJA126" s="10"/>
      <c r="KJB126" s="10"/>
      <c r="KJC126" s="10"/>
      <c r="KJD126" s="10"/>
      <c r="KJE126" s="10"/>
      <c r="KJF126" s="10"/>
      <c r="KJG126" s="10"/>
      <c r="KJH126" s="10"/>
      <c r="KJI126" s="10"/>
      <c r="KJJ126" s="10"/>
      <c r="KJK126" s="10"/>
      <c r="KJL126" s="10"/>
      <c r="KJM126" s="10"/>
      <c r="KJN126" s="10"/>
      <c r="KJO126" s="10"/>
      <c r="KJP126" s="10"/>
      <c r="KJQ126" s="10"/>
      <c r="KJR126" s="10"/>
      <c r="KJS126" s="10"/>
      <c r="KJT126" s="10"/>
      <c r="KJU126" s="10"/>
      <c r="KJV126" s="10"/>
      <c r="KJW126" s="10"/>
      <c r="KJX126" s="10"/>
      <c r="KJY126" s="10"/>
      <c r="KJZ126" s="10"/>
      <c r="KKA126" s="10"/>
      <c r="KKB126" s="10"/>
      <c r="KKC126" s="10"/>
      <c r="KKD126" s="10"/>
      <c r="KKE126" s="10"/>
      <c r="KKF126" s="10"/>
      <c r="KKG126" s="10"/>
      <c r="KKH126" s="10"/>
      <c r="KKI126" s="10"/>
      <c r="KKJ126" s="10"/>
      <c r="KKK126" s="10"/>
      <c r="KKL126" s="10"/>
      <c r="KKM126" s="10"/>
      <c r="KKN126" s="10"/>
      <c r="KKO126" s="10"/>
      <c r="KKP126" s="10"/>
      <c r="KKQ126" s="10"/>
      <c r="KKR126" s="10"/>
      <c r="KKS126" s="10"/>
      <c r="KKT126" s="10"/>
      <c r="KKU126" s="10"/>
      <c r="KKV126" s="10"/>
      <c r="KKW126" s="10"/>
      <c r="KKX126" s="10"/>
      <c r="KKY126" s="10"/>
      <c r="KKZ126" s="10"/>
      <c r="KLA126" s="10"/>
      <c r="KLB126" s="10"/>
      <c r="KLC126" s="10"/>
      <c r="KLD126" s="10"/>
      <c r="KLE126" s="10"/>
      <c r="KLF126" s="10"/>
      <c r="KLG126" s="10"/>
      <c r="KLH126" s="10"/>
      <c r="KLI126" s="10"/>
      <c r="KLJ126" s="10"/>
      <c r="KLK126" s="10"/>
      <c r="KLL126" s="10"/>
      <c r="KLM126" s="10"/>
      <c r="KLN126" s="10"/>
      <c r="KLO126" s="10"/>
      <c r="KLP126" s="10"/>
      <c r="KLQ126" s="10"/>
      <c r="KLR126" s="10"/>
      <c r="KLS126" s="10"/>
      <c r="KLT126" s="10"/>
      <c r="KLU126" s="10"/>
      <c r="KLV126" s="10"/>
      <c r="KLW126" s="10"/>
      <c r="KLX126" s="10"/>
      <c r="KLY126" s="10"/>
      <c r="KLZ126" s="10"/>
      <c r="KMA126" s="10"/>
      <c r="KMB126" s="10"/>
      <c r="KMC126" s="10"/>
      <c r="KMD126" s="10"/>
      <c r="KME126" s="10"/>
      <c r="KMF126" s="10"/>
      <c r="KMG126" s="10"/>
      <c r="KMH126" s="10"/>
      <c r="KMI126" s="10"/>
      <c r="KMJ126" s="10"/>
      <c r="KMK126" s="10"/>
      <c r="KML126" s="10"/>
      <c r="KMM126" s="10"/>
      <c r="KMN126" s="10"/>
      <c r="KMO126" s="10"/>
      <c r="KMP126" s="10"/>
      <c r="KMQ126" s="10"/>
      <c r="KMR126" s="10"/>
      <c r="KMS126" s="10"/>
      <c r="KMT126" s="10"/>
      <c r="KMU126" s="10"/>
      <c r="KMV126" s="10"/>
      <c r="KMW126" s="10"/>
      <c r="KMX126" s="10"/>
      <c r="KMY126" s="10"/>
      <c r="KMZ126" s="10"/>
      <c r="KNA126" s="10"/>
      <c r="KNB126" s="10"/>
      <c r="KNC126" s="10"/>
      <c r="KND126" s="10"/>
      <c r="KNE126" s="10"/>
      <c r="KNF126" s="10"/>
      <c r="KNG126" s="10"/>
      <c r="KNH126" s="10"/>
      <c r="KNI126" s="10"/>
      <c r="KNJ126" s="10"/>
      <c r="KNK126" s="10"/>
      <c r="KNL126" s="10"/>
      <c r="KNM126" s="10"/>
      <c r="KNN126" s="10"/>
      <c r="KNO126" s="10"/>
      <c r="KNP126" s="10"/>
      <c r="KNQ126" s="10"/>
      <c r="KNR126" s="10"/>
      <c r="KNS126" s="10"/>
      <c r="KNT126" s="10"/>
      <c r="KNU126" s="10"/>
      <c r="KNV126" s="10"/>
      <c r="KNW126" s="10"/>
      <c r="KNX126" s="10"/>
      <c r="KNY126" s="10"/>
      <c r="KNZ126" s="10"/>
      <c r="KOA126" s="10"/>
      <c r="KOB126" s="10"/>
      <c r="KOC126" s="10"/>
      <c r="KOD126" s="10"/>
      <c r="KOE126" s="10"/>
      <c r="KOF126" s="10"/>
      <c r="KOG126" s="10"/>
      <c r="KOH126" s="10"/>
      <c r="KOI126" s="10"/>
      <c r="KOJ126" s="10"/>
      <c r="KOK126" s="10"/>
      <c r="KOL126" s="10"/>
      <c r="KOM126" s="10"/>
      <c r="KON126" s="10"/>
      <c r="KOO126" s="10"/>
      <c r="KOP126" s="10"/>
      <c r="KOQ126" s="10"/>
      <c r="KOR126" s="10"/>
      <c r="KOS126" s="10"/>
      <c r="KOT126" s="10"/>
      <c r="KOU126" s="10"/>
      <c r="KOV126" s="10"/>
      <c r="KOW126" s="10"/>
      <c r="KOX126" s="10"/>
      <c r="KOY126" s="10"/>
      <c r="KOZ126" s="10"/>
      <c r="KPA126" s="10"/>
      <c r="KPB126" s="10"/>
      <c r="KPC126" s="10"/>
      <c r="KPD126" s="10"/>
      <c r="KPE126" s="10"/>
      <c r="KPF126" s="10"/>
      <c r="KPG126" s="10"/>
      <c r="KPH126" s="10"/>
      <c r="KPI126" s="10"/>
      <c r="KPJ126" s="10"/>
      <c r="KPK126" s="10"/>
      <c r="KPL126" s="10"/>
      <c r="KPM126" s="10"/>
      <c r="KPN126" s="10"/>
      <c r="KPO126" s="10"/>
      <c r="KPP126" s="10"/>
      <c r="KPQ126" s="10"/>
      <c r="KPR126" s="10"/>
      <c r="KPS126" s="10"/>
      <c r="KPT126" s="10"/>
      <c r="KPU126" s="10"/>
      <c r="KPV126" s="10"/>
      <c r="KPW126" s="10"/>
      <c r="KPX126" s="10"/>
      <c r="KPY126" s="10"/>
      <c r="KPZ126" s="10"/>
      <c r="KQA126" s="10"/>
      <c r="KQB126" s="10"/>
      <c r="KQC126" s="10"/>
      <c r="KQD126" s="10"/>
      <c r="KQE126" s="10"/>
      <c r="KQF126" s="10"/>
      <c r="KQG126" s="10"/>
      <c r="KQH126" s="10"/>
      <c r="KQI126" s="10"/>
      <c r="KQJ126" s="10"/>
      <c r="KQK126" s="10"/>
      <c r="KQL126" s="10"/>
      <c r="KQM126" s="10"/>
      <c r="KQN126" s="10"/>
      <c r="KQO126" s="10"/>
      <c r="KQP126" s="10"/>
      <c r="KQQ126" s="10"/>
      <c r="KQR126" s="10"/>
      <c r="KQS126" s="10"/>
      <c r="KQT126" s="10"/>
      <c r="KQU126" s="10"/>
      <c r="KQV126" s="10"/>
      <c r="KQW126" s="10"/>
      <c r="KQX126" s="10"/>
      <c r="KQY126" s="10"/>
      <c r="KQZ126" s="10"/>
      <c r="KRA126" s="10"/>
      <c r="KRB126" s="10"/>
      <c r="KRC126" s="10"/>
      <c r="KRD126" s="10"/>
      <c r="KRE126" s="10"/>
      <c r="KRF126" s="10"/>
      <c r="KRG126" s="10"/>
      <c r="KRH126" s="10"/>
      <c r="KRI126" s="10"/>
      <c r="KRJ126" s="10"/>
      <c r="KRK126" s="10"/>
      <c r="KRL126" s="10"/>
      <c r="KRM126" s="10"/>
      <c r="KRN126" s="10"/>
      <c r="KRO126" s="10"/>
      <c r="KRP126" s="10"/>
      <c r="KRQ126" s="10"/>
      <c r="KRR126" s="10"/>
      <c r="KRS126" s="10"/>
      <c r="KRT126" s="10"/>
      <c r="KRU126" s="10"/>
      <c r="KRV126" s="10"/>
      <c r="KRW126" s="10"/>
      <c r="KRX126" s="10"/>
      <c r="KRY126" s="10"/>
      <c r="KRZ126" s="10"/>
      <c r="KSA126" s="10"/>
      <c r="KSB126" s="10"/>
      <c r="KSC126" s="10"/>
      <c r="KSD126" s="10"/>
      <c r="KSE126" s="10"/>
      <c r="KSF126" s="10"/>
      <c r="KSG126" s="10"/>
      <c r="KSH126" s="10"/>
      <c r="KSI126" s="10"/>
      <c r="KSJ126" s="10"/>
      <c r="KSK126" s="10"/>
      <c r="KSL126" s="10"/>
      <c r="KSM126" s="10"/>
      <c r="KSN126" s="10"/>
      <c r="KSO126" s="10"/>
      <c r="KSP126" s="10"/>
      <c r="KSQ126" s="10"/>
      <c r="KSR126" s="10"/>
      <c r="KSS126" s="10"/>
      <c r="KST126" s="10"/>
      <c r="KSU126" s="10"/>
      <c r="KSV126" s="10"/>
      <c r="KSW126" s="10"/>
      <c r="KSX126" s="10"/>
      <c r="KSY126" s="10"/>
      <c r="KSZ126" s="10"/>
      <c r="KTA126" s="10"/>
      <c r="KTB126" s="10"/>
      <c r="KTC126" s="10"/>
      <c r="KTD126" s="10"/>
      <c r="KTE126" s="10"/>
      <c r="KTF126" s="10"/>
      <c r="KTG126" s="10"/>
      <c r="KTH126" s="10"/>
      <c r="KTI126" s="10"/>
      <c r="KTJ126" s="10"/>
      <c r="KTK126" s="10"/>
      <c r="KTL126" s="10"/>
      <c r="KTM126" s="10"/>
      <c r="KTN126" s="10"/>
      <c r="KTO126" s="10"/>
      <c r="KTP126" s="10"/>
      <c r="KTQ126" s="10"/>
      <c r="KTR126" s="10"/>
      <c r="KTS126" s="10"/>
      <c r="KTT126" s="10"/>
      <c r="KTU126" s="10"/>
      <c r="KTV126" s="10"/>
      <c r="KTW126" s="10"/>
      <c r="KTX126" s="10"/>
      <c r="KTY126" s="10"/>
      <c r="KTZ126" s="10"/>
      <c r="KUA126" s="10"/>
      <c r="KUB126" s="10"/>
      <c r="KUC126" s="10"/>
      <c r="KUD126" s="10"/>
      <c r="KUE126" s="10"/>
      <c r="KUF126" s="10"/>
      <c r="KUG126" s="10"/>
      <c r="KUH126" s="10"/>
      <c r="KUI126" s="10"/>
      <c r="KUJ126" s="10"/>
      <c r="KUK126" s="10"/>
      <c r="KUL126" s="10"/>
      <c r="KUM126" s="10"/>
      <c r="KUN126" s="10"/>
      <c r="KUO126" s="10"/>
      <c r="KUP126" s="10"/>
      <c r="KUQ126" s="10"/>
      <c r="KUR126" s="10"/>
      <c r="KUS126" s="10"/>
      <c r="KUT126" s="10"/>
      <c r="KUU126" s="10"/>
      <c r="KUV126" s="10"/>
      <c r="KUW126" s="10"/>
      <c r="KUX126" s="10"/>
      <c r="KUY126" s="10"/>
      <c r="KUZ126" s="10"/>
      <c r="KVA126" s="10"/>
      <c r="KVB126" s="10"/>
      <c r="KVC126" s="10"/>
      <c r="KVD126" s="10"/>
      <c r="KVE126" s="10"/>
      <c r="KVF126" s="10"/>
      <c r="KVG126" s="10"/>
      <c r="KVH126" s="10"/>
      <c r="KVI126" s="10"/>
      <c r="KVJ126" s="10"/>
      <c r="KVK126" s="10"/>
      <c r="KVL126" s="10"/>
      <c r="KVM126" s="10"/>
      <c r="KVN126" s="10"/>
      <c r="KVO126" s="10"/>
      <c r="KVP126" s="10"/>
      <c r="KVQ126" s="10"/>
      <c r="KVR126" s="10"/>
      <c r="KVS126" s="10"/>
      <c r="KVT126" s="10"/>
      <c r="KVU126" s="10"/>
      <c r="KVV126" s="10"/>
      <c r="KVW126" s="10"/>
      <c r="KVX126" s="10"/>
      <c r="KVY126" s="10"/>
      <c r="KVZ126" s="10"/>
      <c r="KWA126" s="10"/>
      <c r="KWB126" s="10"/>
      <c r="KWC126" s="10"/>
      <c r="KWD126" s="10"/>
      <c r="KWE126" s="10"/>
      <c r="KWF126" s="10"/>
      <c r="KWG126" s="10"/>
      <c r="KWH126" s="10"/>
      <c r="KWI126" s="10"/>
      <c r="KWJ126" s="10"/>
      <c r="KWK126" s="10"/>
      <c r="KWL126" s="10"/>
      <c r="KWM126" s="10"/>
      <c r="KWN126" s="10"/>
      <c r="KWO126" s="10"/>
      <c r="KWP126" s="10"/>
      <c r="KWQ126" s="10"/>
      <c r="KWR126" s="10"/>
      <c r="KWS126" s="10"/>
      <c r="KWT126" s="10"/>
      <c r="KWU126" s="10"/>
      <c r="KWV126" s="10"/>
      <c r="KWW126" s="10"/>
      <c r="KWX126" s="10"/>
      <c r="KWY126" s="10"/>
      <c r="KWZ126" s="10"/>
      <c r="KXA126" s="10"/>
      <c r="KXB126" s="10"/>
      <c r="KXC126" s="10"/>
      <c r="KXD126" s="10"/>
      <c r="KXE126" s="10"/>
      <c r="KXF126" s="10"/>
      <c r="KXG126" s="10"/>
      <c r="KXH126" s="10"/>
      <c r="KXI126" s="10"/>
      <c r="KXJ126" s="10"/>
      <c r="KXK126" s="10"/>
      <c r="KXL126" s="10"/>
      <c r="KXM126" s="10"/>
      <c r="KXN126" s="10"/>
      <c r="KXO126" s="10"/>
      <c r="KXP126" s="10"/>
      <c r="KXQ126" s="10"/>
      <c r="KXR126" s="10"/>
      <c r="KXS126" s="10"/>
      <c r="KXT126" s="10"/>
      <c r="KXU126" s="10"/>
      <c r="KXV126" s="10"/>
      <c r="KXW126" s="10"/>
      <c r="KXX126" s="10"/>
      <c r="KXY126" s="10"/>
      <c r="KXZ126" s="10"/>
      <c r="KYA126" s="10"/>
      <c r="KYB126" s="10"/>
      <c r="KYC126" s="10"/>
      <c r="KYD126" s="10"/>
      <c r="KYE126" s="10"/>
      <c r="KYF126" s="10"/>
      <c r="KYG126" s="10"/>
      <c r="KYH126" s="10"/>
      <c r="KYI126" s="10"/>
      <c r="KYJ126" s="10"/>
      <c r="KYK126" s="10"/>
      <c r="KYL126" s="10"/>
      <c r="KYM126" s="10"/>
      <c r="KYN126" s="10"/>
      <c r="KYO126" s="10"/>
      <c r="KYP126" s="10"/>
      <c r="KYQ126" s="10"/>
      <c r="KYR126" s="10"/>
      <c r="KYS126" s="10"/>
      <c r="KYT126" s="10"/>
      <c r="KYU126" s="10"/>
      <c r="KYV126" s="10"/>
      <c r="KYW126" s="10"/>
      <c r="KYX126" s="10"/>
      <c r="KYY126" s="10"/>
      <c r="KYZ126" s="10"/>
      <c r="KZA126" s="10"/>
      <c r="KZB126" s="10"/>
      <c r="KZC126" s="10"/>
      <c r="KZD126" s="10"/>
      <c r="KZE126" s="10"/>
      <c r="KZF126" s="10"/>
      <c r="KZG126" s="10"/>
      <c r="KZH126" s="10"/>
      <c r="KZI126" s="10"/>
      <c r="KZJ126" s="10"/>
      <c r="KZK126" s="10"/>
      <c r="KZL126" s="10"/>
      <c r="KZM126" s="10"/>
      <c r="KZN126" s="10"/>
      <c r="KZO126" s="10"/>
      <c r="KZP126" s="10"/>
      <c r="KZQ126" s="10"/>
      <c r="KZR126" s="10"/>
      <c r="KZS126" s="10"/>
      <c r="KZT126" s="10"/>
      <c r="KZU126" s="10"/>
      <c r="KZV126" s="10"/>
      <c r="KZW126" s="10"/>
      <c r="KZX126" s="10"/>
      <c r="KZY126" s="10"/>
      <c r="KZZ126" s="10"/>
      <c r="LAA126" s="10"/>
      <c r="LAB126" s="10"/>
      <c r="LAC126" s="10"/>
      <c r="LAD126" s="10"/>
      <c r="LAE126" s="10"/>
      <c r="LAF126" s="10"/>
      <c r="LAG126" s="10"/>
      <c r="LAH126" s="10"/>
      <c r="LAI126" s="10"/>
      <c r="LAJ126" s="10"/>
      <c r="LAK126" s="10"/>
      <c r="LAL126" s="10"/>
      <c r="LAM126" s="10"/>
      <c r="LAN126" s="10"/>
      <c r="LAO126" s="10"/>
      <c r="LAP126" s="10"/>
      <c r="LAQ126" s="10"/>
      <c r="LAR126" s="10"/>
      <c r="LAS126" s="10"/>
      <c r="LAT126" s="10"/>
      <c r="LAU126" s="10"/>
      <c r="LAV126" s="10"/>
      <c r="LAW126" s="10"/>
      <c r="LAX126" s="10"/>
      <c r="LAY126" s="10"/>
      <c r="LAZ126" s="10"/>
      <c r="LBA126" s="10"/>
      <c r="LBB126" s="10"/>
      <c r="LBC126" s="10"/>
      <c r="LBD126" s="10"/>
      <c r="LBE126" s="10"/>
      <c r="LBF126" s="10"/>
      <c r="LBG126" s="10"/>
      <c r="LBH126" s="10"/>
      <c r="LBI126" s="10"/>
      <c r="LBJ126" s="10"/>
      <c r="LBK126" s="10"/>
      <c r="LBL126" s="10"/>
      <c r="LBM126" s="10"/>
      <c r="LBN126" s="10"/>
      <c r="LBO126" s="10"/>
      <c r="LBP126" s="10"/>
      <c r="LBQ126" s="10"/>
      <c r="LBR126" s="10"/>
      <c r="LBS126" s="10"/>
      <c r="LBT126" s="10"/>
      <c r="LBU126" s="10"/>
      <c r="LBV126" s="10"/>
      <c r="LBW126" s="10"/>
      <c r="LBX126" s="10"/>
      <c r="LBY126" s="10"/>
      <c r="LBZ126" s="10"/>
      <c r="LCA126" s="10"/>
      <c r="LCB126" s="10"/>
      <c r="LCC126" s="10"/>
      <c r="LCD126" s="10"/>
      <c r="LCE126" s="10"/>
      <c r="LCF126" s="10"/>
      <c r="LCG126" s="10"/>
      <c r="LCH126" s="10"/>
      <c r="LCI126" s="10"/>
      <c r="LCJ126" s="10"/>
      <c r="LCK126" s="10"/>
      <c r="LCL126" s="10"/>
      <c r="LCM126" s="10"/>
      <c r="LCN126" s="10"/>
      <c r="LCO126" s="10"/>
      <c r="LCP126" s="10"/>
      <c r="LCQ126" s="10"/>
      <c r="LCR126" s="10"/>
      <c r="LCS126" s="10"/>
      <c r="LCT126" s="10"/>
      <c r="LCU126" s="10"/>
      <c r="LCV126" s="10"/>
      <c r="LCW126" s="10"/>
      <c r="LCX126" s="10"/>
      <c r="LCY126" s="10"/>
      <c r="LCZ126" s="10"/>
      <c r="LDA126" s="10"/>
      <c r="LDB126" s="10"/>
      <c r="LDC126" s="10"/>
      <c r="LDD126" s="10"/>
      <c r="LDE126" s="10"/>
      <c r="LDF126" s="10"/>
      <c r="LDG126" s="10"/>
      <c r="LDH126" s="10"/>
      <c r="LDI126" s="10"/>
      <c r="LDJ126" s="10"/>
      <c r="LDK126" s="10"/>
      <c r="LDL126" s="10"/>
      <c r="LDM126" s="10"/>
      <c r="LDN126" s="10"/>
      <c r="LDO126" s="10"/>
      <c r="LDP126" s="10"/>
      <c r="LDQ126" s="10"/>
      <c r="LDR126" s="10"/>
      <c r="LDS126" s="10"/>
      <c r="LDT126" s="10"/>
      <c r="LDU126" s="10"/>
      <c r="LDV126" s="10"/>
      <c r="LDW126" s="10"/>
      <c r="LDX126" s="10"/>
      <c r="LDY126" s="10"/>
      <c r="LDZ126" s="10"/>
      <c r="LEA126" s="10"/>
      <c r="LEB126" s="10"/>
      <c r="LEC126" s="10"/>
      <c r="LED126" s="10"/>
      <c r="LEE126" s="10"/>
      <c r="LEF126" s="10"/>
      <c r="LEG126" s="10"/>
      <c r="LEH126" s="10"/>
      <c r="LEI126" s="10"/>
      <c r="LEJ126" s="10"/>
      <c r="LEK126" s="10"/>
      <c r="LEL126" s="10"/>
      <c r="LEM126" s="10"/>
      <c r="LEN126" s="10"/>
      <c r="LEO126" s="10"/>
      <c r="LEP126" s="10"/>
      <c r="LEQ126" s="10"/>
      <c r="LER126" s="10"/>
      <c r="LES126" s="10"/>
      <c r="LET126" s="10"/>
      <c r="LEU126" s="10"/>
      <c r="LEV126" s="10"/>
      <c r="LEW126" s="10"/>
      <c r="LEX126" s="10"/>
      <c r="LEY126" s="10"/>
      <c r="LEZ126" s="10"/>
      <c r="LFA126" s="10"/>
      <c r="LFB126" s="10"/>
      <c r="LFC126" s="10"/>
      <c r="LFD126" s="10"/>
      <c r="LFE126" s="10"/>
      <c r="LFF126" s="10"/>
      <c r="LFG126" s="10"/>
      <c r="LFH126" s="10"/>
      <c r="LFI126" s="10"/>
      <c r="LFJ126" s="10"/>
      <c r="LFK126" s="10"/>
      <c r="LFL126" s="10"/>
      <c r="LFM126" s="10"/>
      <c r="LFN126" s="10"/>
      <c r="LFO126" s="10"/>
      <c r="LFP126" s="10"/>
      <c r="LFQ126" s="10"/>
      <c r="LFR126" s="10"/>
      <c r="LFS126" s="10"/>
      <c r="LFT126" s="10"/>
      <c r="LFU126" s="10"/>
      <c r="LFV126" s="10"/>
      <c r="LFW126" s="10"/>
      <c r="LFX126" s="10"/>
      <c r="LFY126" s="10"/>
      <c r="LFZ126" s="10"/>
      <c r="LGA126" s="10"/>
      <c r="LGB126" s="10"/>
      <c r="LGC126" s="10"/>
      <c r="LGD126" s="10"/>
      <c r="LGE126" s="10"/>
      <c r="LGF126" s="10"/>
      <c r="LGG126" s="10"/>
      <c r="LGH126" s="10"/>
      <c r="LGI126" s="10"/>
      <c r="LGJ126" s="10"/>
      <c r="LGK126" s="10"/>
      <c r="LGL126" s="10"/>
      <c r="LGM126" s="10"/>
      <c r="LGN126" s="10"/>
      <c r="LGO126" s="10"/>
      <c r="LGP126" s="10"/>
      <c r="LGQ126" s="10"/>
      <c r="LGR126" s="10"/>
      <c r="LGS126" s="10"/>
      <c r="LGT126" s="10"/>
      <c r="LGU126" s="10"/>
      <c r="LGV126" s="10"/>
      <c r="LGW126" s="10"/>
      <c r="LGX126" s="10"/>
      <c r="LGY126" s="10"/>
      <c r="LGZ126" s="10"/>
      <c r="LHA126" s="10"/>
      <c r="LHB126" s="10"/>
      <c r="LHC126" s="10"/>
      <c r="LHD126" s="10"/>
      <c r="LHE126" s="10"/>
      <c r="LHF126" s="10"/>
      <c r="LHG126" s="10"/>
      <c r="LHH126" s="10"/>
      <c r="LHI126" s="10"/>
      <c r="LHJ126" s="10"/>
      <c r="LHK126" s="10"/>
      <c r="LHL126" s="10"/>
      <c r="LHM126" s="10"/>
      <c r="LHN126" s="10"/>
      <c r="LHO126" s="10"/>
      <c r="LHP126" s="10"/>
      <c r="LHQ126" s="10"/>
      <c r="LHR126" s="10"/>
      <c r="LHS126" s="10"/>
      <c r="LHT126" s="10"/>
      <c r="LHU126" s="10"/>
      <c r="LHV126" s="10"/>
      <c r="LHW126" s="10"/>
      <c r="LHX126" s="10"/>
      <c r="LHY126" s="10"/>
      <c r="LHZ126" s="10"/>
      <c r="LIA126" s="10"/>
      <c r="LIB126" s="10"/>
      <c r="LIC126" s="10"/>
      <c r="LID126" s="10"/>
      <c r="LIE126" s="10"/>
      <c r="LIF126" s="10"/>
      <c r="LIG126" s="10"/>
      <c r="LIH126" s="10"/>
      <c r="LII126" s="10"/>
      <c r="LIJ126" s="10"/>
      <c r="LIK126" s="10"/>
      <c r="LIL126" s="10"/>
      <c r="LIM126" s="10"/>
      <c r="LIN126" s="10"/>
      <c r="LIO126" s="10"/>
      <c r="LIP126" s="10"/>
      <c r="LIQ126" s="10"/>
      <c r="LIR126" s="10"/>
      <c r="LIS126" s="10"/>
      <c r="LIT126" s="10"/>
      <c r="LIU126" s="10"/>
      <c r="LIV126" s="10"/>
      <c r="LIW126" s="10"/>
      <c r="LIX126" s="10"/>
      <c r="LIY126" s="10"/>
      <c r="LIZ126" s="10"/>
      <c r="LJA126" s="10"/>
      <c r="LJB126" s="10"/>
      <c r="LJC126" s="10"/>
      <c r="LJD126" s="10"/>
      <c r="LJE126" s="10"/>
      <c r="LJF126" s="10"/>
      <c r="LJG126" s="10"/>
      <c r="LJH126" s="10"/>
      <c r="LJI126" s="10"/>
      <c r="LJJ126" s="10"/>
      <c r="LJK126" s="10"/>
      <c r="LJL126" s="10"/>
      <c r="LJM126" s="10"/>
      <c r="LJN126" s="10"/>
      <c r="LJO126" s="10"/>
      <c r="LJP126" s="10"/>
      <c r="LJQ126" s="10"/>
      <c r="LJR126" s="10"/>
      <c r="LJS126" s="10"/>
      <c r="LJT126" s="10"/>
      <c r="LJU126" s="10"/>
      <c r="LJV126" s="10"/>
      <c r="LJW126" s="10"/>
      <c r="LJX126" s="10"/>
      <c r="LJY126" s="10"/>
      <c r="LJZ126" s="10"/>
      <c r="LKA126" s="10"/>
      <c r="LKB126" s="10"/>
      <c r="LKC126" s="10"/>
      <c r="LKD126" s="10"/>
      <c r="LKE126" s="10"/>
      <c r="LKF126" s="10"/>
      <c r="LKG126" s="10"/>
      <c r="LKH126" s="10"/>
      <c r="LKI126" s="10"/>
      <c r="LKJ126" s="10"/>
      <c r="LKK126" s="10"/>
      <c r="LKL126" s="10"/>
      <c r="LKM126" s="10"/>
      <c r="LKN126" s="10"/>
      <c r="LKO126" s="10"/>
      <c r="LKP126" s="10"/>
      <c r="LKQ126" s="10"/>
      <c r="LKR126" s="10"/>
      <c r="LKS126" s="10"/>
      <c r="LKT126" s="10"/>
      <c r="LKU126" s="10"/>
      <c r="LKV126" s="10"/>
      <c r="LKW126" s="10"/>
      <c r="LKX126" s="10"/>
      <c r="LKY126" s="10"/>
      <c r="LKZ126" s="10"/>
      <c r="LLA126" s="10"/>
      <c r="LLB126" s="10"/>
      <c r="LLC126" s="10"/>
      <c r="LLD126" s="10"/>
      <c r="LLE126" s="10"/>
      <c r="LLF126" s="10"/>
      <c r="LLG126" s="10"/>
      <c r="LLH126" s="10"/>
      <c r="LLI126" s="10"/>
      <c r="LLJ126" s="10"/>
      <c r="LLK126" s="10"/>
      <c r="LLL126" s="10"/>
      <c r="LLM126" s="10"/>
      <c r="LLN126" s="10"/>
      <c r="LLO126" s="10"/>
      <c r="LLP126" s="10"/>
      <c r="LLQ126" s="10"/>
      <c r="LLR126" s="10"/>
      <c r="LLS126" s="10"/>
      <c r="LLT126" s="10"/>
      <c r="LLU126" s="10"/>
      <c r="LLV126" s="10"/>
      <c r="LLW126" s="10"/>
      <c r="LLX126" s="10"/>
      <c r="LLY126" s="10"/>
      <c r="LLZ126" s="10"/>
      <c r="LMA126" s="10"/>
      <c r="LMB126" s="10"/>
      <c r="LMC126" s="10"/>
      <c r="LMD126" s="10"/>
      <c r="LME126" s="10"/>
      <c r="LMF126" s="10"/>
      <c r="LMG126" s="10"/>
      <c r="LMH126" s="10"/>
      <c r="LMI126" s="10"/>
      <c r="LMJ126" s="10"/>
      <c r="LMK126" s="10"/>
      <c r="LML126" s="10"/>
      <c r="LMM126" s="10"/>
      <c r="LMN126" s="10"/>
      <c r="LMO126" s="10"/>
      <c r="LMP126" s="10"/>
      <c r="LMQ126" s="10"/>
      <c r="LMR126" s="10"/>
      <c r="LMS126" s="10"/>
      <c r="LMT126" s="10"/>
      <c r="LMU126" s="10"/>
      <c r="LMV126" s="10"/>
      <c r="LMW126" s="10"/>
      <c r="LMX126" s="10"/>
      <c r="LMY126" s="10"/>
      <c r="LMZ126" s="10"/>
      <c r="LNA126" s="10"/>
      <c r="LNB126" s="10"/>
      <c r="LNC126" s="10"/>
      <c r="LND126" s="10"/>
      <c r="LNE126" s="10"/>
      <c r="LNF126" s="10"/>
      <c r="LNG126" s="10"/>
      <c r="LNH126" s="10"/>
      <c r="LNI126" s="10"/>
      <c r="LNJ126" s="10"/>
      <c r="LNK126" s="10"/>
      <c r="LNL126" s="10"/>
      <c r="LNM126" s="10"/>
      <c r="LNN126" s="10"/>
      <c r="LNO126" s="10"/>
      <c r="LNP126" s="10"/>
      <c r="LNQ126" s="10"/>
      <c r="LNR126" s="10"/>
      <c r="LNS126" s="10"/>
      <c r="LNT126" s="10"/>
      <c r="LNU126" s="10"/>
      <c r="LNV126" s="10"/>
      <c r="LNW126" s="10"/>
      <c r="LNX126" s="10"/>
      <c r="LNY126" s="10"/>
      <c r="LNZ126" s="10"/>
      <c r="LOA126" s="10"/>
      <c r="LOB126" s="10"/>
      <c r="LOC126" s="10"/>
      <c r="LOD126" s="10"/>
      <c r="LOE126" s="10"/>
      <c r="LOF126" s="10"/>
      <c r="LOG126" s="10"/>
      <c r="LOH126" s="10"/>
      <c r="LOI126" s="10"/>
      <c r="LOJ126" s="10"/>
      <c r="LOK126" s="10"/>
      <c r="LOL126" s="10"/>
      <c r="LOM126" s="10"/>
      <c r="LON126" s="10"/>
      <c r="LOO126" s="10"/>
      <c r="LOP126" s="10"/>
      <c r="LOQ126" s="10"/>
      <c r="LOR126" s="10"/>
      <c r="LOS126" s="10"/>
      <c r="LOT126" s="10"/>
      <c r="LOU126" s="10"/>
      <c r="LOV126" s="10"/>
      <c r="LOW126" s="10"/>
      <c r="LOX126" s="10"/>
      <c r="LOY126" s="10"/>
      <c r="LOZ126" s="10"/>
      <c r="LPA126" s="10"/>
      <c r="LPB126" s="10"/>
      <c r="LPC126" s="10"/>
      <c r="LPD126" s="10"/>
      <c r="LPE126" s="10"/>
      <c r="LPF126" s="10"/>
      <c r="LPG126" s="10"/>
      <c r="LPH126" s="10"/>
      <c r="LPI126" s="10"/>
      <c r="LPJ126" s="10"/>
      <c r="LPK126" s="10"/>
      <c r="LPL126" s="10"/>
      <c r="LPM126" s="10"/>
      <c r="LPN126" s="10"/>
      <c r="LPO126" s="10"/>
      <c r="LPP126" s="10"/>
      <c r="LPQ126" s="10"/>
      <c r="LPR126" s="10"/>
      <c r="LPS126" s="10"/>
      <c r="LPT126" s="10"/>
      <c r="LPU126" s="10"/>
      <c r="LPV126" s="10"/>
      <c r="LPW126" s="10"/>
      <c r="LPX126" s="10"/>
      <c r="LPY126" s="10"/>
      <c r="LPZ126" s="10"/>
      <c r="LQA126" s="10"/>
      <c r="LQB126" s="10"/>
      <c r="LQC126" s="10"/>
      <c r="LQD126" s="10"/>
      <c r="LQE126" s="10"/>
      <c r="LQF126" s="10"/>
      <c r="LQG126" s="10"/>
      <c r="LQH126" s="10"/>
      <c r="LQI126" s="10"/>
      <c r="LQJ126" s="10"/>
      <c r="LQK126" s="10"/>
      <c r="LQL126" s="10"/>
      <c r="LQM126" s="10"/>
      <c r="LQN126" s="10"/>
      <c r="LQO126" s="10"/>
      <c r="LQP126" s="10"/>
      <c r="LQQ126" s="10"/>
      <c r="LQR126" s="10"/>
      <c r="LQS126" s="10"/>
      <c r="LQT126" s="10"/>
      <c r="LQU126" s="10"/>
      <c r="LQV126" s="10"/>
      <c r="LQW126" s="10"/>
      <c r="LQX126" s="10"/>
      <c r="LQY126" s="10"/>
      <c r="LQZ126" s="10"/>
      <c r="LRA126" s="10"/>
      <c r="LRB126" s="10"/>
      <c r="LRC126" s="10"/>
      <c r="LRD126" s="10"/>
      <c r="LRE126" s="10"/>
      <c r="LRF126" s="10"/>
      <c r="LRG126" s="10"/>
      <c r="LRH126" s="10"/>
      <c r="LRI126" s="10"/>
      <c r="LRJ126" s="10"/>
      <c r="LRK126" s="10"/>
      <c r="LRL126" s="10"/>
      <c r="LRM126" s="10"/>
      <c r="LRN126" s="10"/>
      <c r="LRO126" s="10"/>
      <c r="LRP126" s="10"/>
      <c r="LRQ126" s="10"/>
      <c r="LRR126" s="10"/>
      <c r="LRS126" s="10"/>
      <c r="LRT126" s="10"/>
      <c r="LRU126" s="10"/>
      <c r="LRV126" s="10"/>
      <c r="LRW126" s="10"/>
      <c r="LRX126" s="10"/>
      <c r="LRY126" s="10"/>
      <c r="LRZ126" s="10"/>
      <c r="LSA126" s="10"/>
      <c r="LSB126" s="10"/>
      <c r="LSC126" s="10"/>
      <c r="LSD126" s="10"/>
      <c r="LSE126" s="10"/>
      <c r="LSF126" s="10"/>
      <c r="LSG126" s="10"/>
      <c r="LSH126" s="10"/>
      <c r="LSI126" s="10"/>
      <c r="LSJ126" s="10"/>
      <c r="LSK126" s="10"/>
      <c r="LSL126" s="10"/>
      <c r="LSM126" s="10"/>
      <c r="LSN126" s="10"/>
      <c r="LSO126" s="10"/>
      <c r="LSP126" s="10"/>
      <c r="LSQ126" s="10"/>
      <c r="LSR126" s="10"/>
      <c r="LSS126" s="10"/>
      <c r="LST126" s="10"/>
      <c r="LSU126" s="10"/>
      <c r="LSV126" s="10"/>
      <c r="LSW126" s="10"/>
      <c r="LSX126" s="10"/>
      <c r="LSY126" s="10"/>
      <c r="LSZ126" s="10"/>
      <c r="LTA126" s="10"/>
      <c r="LTB126" s="10"/>
      <c r="LTC126" s="10"/>
      <c r="LTD126" s="10"/>
      <c r="LTE126" s="10"/>
      <c r="LTF126" s="10"/>
      <c r="LTG126" s="10"/>
      <c r="LTH126" s="10"/>
      <c r="LTI126" s="10"/>
      <c r="LTJ126" s="10"/>
      <c r="LTK126" s="10"/>
      <c r="LTL126" s="10"/>
      <c r="LTM126" s="10"/>
      <c r="LTN126" s="10"/>
      <c r="LTO126" s="10"/>
      <c r="LTP126" s="10"/>
      <c r="LTQ126" s="10"/>
      <c r="LTR126" s="10"/>
      <c r="LTS126" s="10"/>
      <c r="LTT126" s="10"/>
      <c r="LTU126" s="10"/>
      <c r="LTV126" s="10"/>
      <c r="LTW126" s="10"/>
      <c r="LTX126" s="10"/>
      <c r="LTY126" s="10"/>
      <c r="LTZ126" s="10"/>
      <c r="LUA126" s="10"/>
      <c r="LUB126" s="10"/>
      <c r="LUC126" s="10"/>
      <c r="LUD126" s="10"/>
      <c r="LUE126" s="10"/>
      <c r="LUF126" s="10"/>
      <c r="LUG126" s="10"/>
      <c r="LUH126" s="10"/>
      <c r="LUI126" s="10"/>
      <c r="LUJ126" s="10"/>
      <c r="LUK126" s="10"/>
      <c r="LUL126" s="10"/>
      <c r="LUM126" s="10"/>
      <c r="LUN126" s="10"/>
      <c r="LUO126" s="10"/>
      <c r="LUP126" s="10"/>
      <c r="LUQ126" s="10"/>
      <c r="LUR126" s="10"/>
      <c r="LUS126" s="10"/>
      <c r="LUT126" s="10"/>
      <c r="LUU126" s="10"/>
      <c r="LUV126" s="10"/>
      <c r="LUW126" s="10"/>
      <c r="LUX126" s="10"/>
      <c r="LUY126" s="10"/>
      <c r="LUZ126" s="10"/>
      <c r="LVA126" s="10"/>
      <c r="LVB126" s="10"/>
      <c r="LVC126" s="10"/>
      <c r="LVD126" s="10"/>
      <c r="LVE126" s="10"/>
      <c r="LVF126" s="10"/>
      <c r="LVG126" s="10"/>
      <c r="LVH126" s="10"/>
      <c r="LVI126" s="10"/>
      <c r="LVJ126" s="10"/>
      <c r="LVK126" s="10"/>
      <c r="LVL126" s="10"/>
      <c r="LVM126" s="10"/>
      <c r="LVN126" s="10"/>
      <c r="LVO126" s="10"/>
      <c r="LVP126" s="10"/>
      <c r="LVQ126" s="10"/>
      <c r="LVR126" s="10"/>
      <c r="LVS126" s="10"/>
      <c r="LVT126" s="10"/>
      <c r="LVU126" s="10"/>
      <c r="LVV126" s="10"/>
      <c r="LVW126" s="10"/>
      <c r="LVX126" s="10"/>
      <c r="LVY126" s="10"/>
      <c r="LVZ126" s="10"/>
      <c r="LWA126" s="10"/>
      <c r="LWB126" s="10"/>
      <c r="LWC126" s="10"/>
      <c r="LWD126" s="10"/>
      <c r="LWE126" s="10"/>
      <c r="LWF126" s="10"/>
      <c r="LWG126" s="10"/>
      <c r="LWH126" s="10"/>
      <c r="LWI126" s="10"/>
      <c r="LWJ126" s="10"/>
      <c r="LWK126" s="10"/>
      <c r="LWL126" s="10"/>
      <c r="LWM126" s="10"/>
      <c r="LWN126" s="10"/>
      <c r="LWO126" s="10"/>
      <c r="LWP126" s="10"/>
      <c r="LWQ126" s="10"/>
      <c r="LWR126" s="10"/>
      <c r="LWS126" s="10"/>
      <c r="LWT126" s="10"/>
      <c r="LWU126" s="10"/>
      <c r="LWV126" s="10"/>
      <c r="LWW126" s="10"/>
      <c r="LWX126" s="10"/>
      <c r="LWY126" s="10"/>
      <c r="LWZ126" s="10"/>
      <c r="LXA126" s="10"/>
      <c r="LXB126" s="10"/>
      <c r="LXC126" s="10"/>
      <c r="LXD126" s="10"/>
      <c r="LXE126" s="10"/>
      <c r="LXF126" s="10"/>
      <c r="LXG126" s="10"/>
      <c r="LXH126" s="10"/>
      <c r="LXI126" s="10"/>
      <c r="LXJ126" s="10"/>
      <c r="LXK126" s="10"/>
      <c r="LXL126" s="10"/>
      <c r="LXM126" s="10"/>
      <c r="LXN126" s="10"/>
      <c r="LXO126" s="10"/>
      <c r="LXP126" s="10"/>
      <c r="LXQ126" s="10"/>
      <c r="LXR126" s="10"/>
      <c r="LXS126" s="10"/>
      <c r="LXT126" s="10"/>
      <c r="LXU126" s="10"/>
      <c r="LXV126" s="10"/>
      <c r="LXW126" s="10"/>
      <c r="LXX126" s="10"/>
      <c r="LXY126" s="10"/>
      <c r="LXZ126" s="10"/>
      <c r="LYA126" s="10"/>
      <c r="LYB126" s="10"/>
      <c r="LYC126" s="10"/>
      <c r="LYD126" s="10"/>
      <c r="LYE126" s="10"/>
      <c r="LYF126" s="10"/>
      <c r="LYG126" s="10"/>
      <c r="LYH126" s="10"/>
      <c r="LYI126" s="10"/>
      <c r="LYJ126" s="10"/>
      <c r="LYK126" s="10"/>
      <c r="LYL126" s="10"/>
      <c r="LYM126" s="10"/>
      <c r="LYN126" s="10"/>
      <c r="LYO126" s="10"/>
      <c r="LYP126" s="10"/>
      <c r="LYQ126" s="10"/>
      <c r="LYR126" s="10"/>
      <c r="LYS126" s="10"/>
      <c r="LYT126" s="10"/>
      <c r="LYU126" s="10"/>
      <c r="LYV126" s="10"/>
      <c r="LYW126" s="10"/>
      <c r="LYX126" s="10"/>
      <c r="LYY126" s="10"/>
      <c r="LYZ126" s="10"/>
      <c r="LZA126" s="10"/>
      <c r="LZB126" s="10"/>
      <c r="LZC126" s="10"/>
      <c r="LZD126" s="10"/>
      <c r="LZE126" s="10"/>
      <c r="LZF126" s="10"/>
      <c r="LZG126" s="10"/>
      <c r="LZH126" s="10"/>
      <c r="LZI126" s="10"/>
      <c r="LZJ126" s="10"/>
      <c r="LZK126" s="10"/>
      <c r="LZL126" s="10"/>
      <c r="LZM126" s="10"/>
      <c r="LZN126" s="10"/>
      <c r="LZO126" s="10"/>
      <c r="LZP126" s="10"/>
      <c r="LZQ126" s="10"/>
      <c r="LZR126" s="10"/>
      <c r="LZS126" s="10"/>
      <c r="LZT126" s="10"/>
      <c r="LZU126" s="10"/>
      <c r="LZV126" s="10"/>
      <c r="LZW126" s="10"/>
      <c r="LZX126" s="10"/>
      <c r="LZY126" s="10"/>
      <c r="LZZ126" s="10"/>
      <c r="MAA126" s="10"/>
      <c r="MAB126" s="10"/>
      <c r="MAC126" s="10"/>
      <c r="MAD126" s="10"/>
      <c r="MAE126" s="10"/>
      <c r="MAF126" s="10"/>
      <c r="MAG126" s="10"/>
      <c r="MAH126" s="10"/>
      <c r="MAI126" s="10"/>
      <c r="MAJ126" s="10"/>
      <c r="MAK126" s="10"/>
      <c r="MAL126" s="10"/>
      <c r="MAM126" s="10"/>
      <c r="MAN126" s="10"/>
      <c r="MAO126" s="10"/>
      <c r="MAP126" s="10"/>
      <c r="MAQ126" s="10"/>
      <c r="MAR126" s="10"/>
      <c r="MAS126" s="10"/>
      <c r="MAT126" s="10"/>
      <c r="MAU126" s="10"/>
      <c r="MAV126" s="10"/>
      <c r="MAW126" s="10"/>
      <c r="MAX126" s="10"/>
      <c r="MAY126" s="10"/>
      <c r="MAZ126" s="10"/>
      <c r="MBA126" s="10"/>
      <c r="MBB126" s="10"/>
      <c r="MBC126" s="10"/>
      <c r="MBD126" s="10"/>
      <c r="MBE126" s="10"/>
      <c r="MBF126" s="10"/>
      <c r="MBG126" s="10"/>
      <c r="MBH126" s="10"/>
      <c r="MBI126" s="10"/>
      <c r="MBJ126" s="10"/>
      <c r="MBK126" s="10"/>
      <c r="MBL126" s="10"/>
      <c r="MBM126" s="10"/>
      <c r="MBN126" s="10"/>
      <c r="MBO126" s="10"/>
      <c r="MBP126" s="10"/>
      <c r="MBQ126" s="10"/>
      <c r="MBR126" s="10"/>
      <c r="MBS126" s="10"/>
      <c r="MBT126" s="10"/>
      <c r="MBU126" s="10"/>
      <c r="MBV126" s="10"/>
      <c r="MBW126" s="10"/>
      <c r="MBX126" s="10"/>
      <c r="MBY126" s="10"/>
      <c r="MBZ126" s="10"/>
      <c r="MCA126" s="10"/>
      <c r="MCB126" s="10"/>
      <c r="MCC126" s="10"/>
      <c r="MCD126" s="10"/>
      <c r="MCE126" s="10"/>
      <c r="MCF126" s="10"/>
      <c r="MCG126" s="10"/>
      <c r="MCH126" s="10"/>
      <c r="MCI126" s="10"/>
      <c r="MCJ126" s="10"/>
      <c r="MCK126" s="10"/>
      <c r="MCL126" s="10"/>
      <c r="MCM126" s="10"/>
      <c r="MCN126" s="10"/>
      <c r="MCO126" s="10"/>
      <c r="MCP126" s="10"/>
      <c r="MCQ126" s="10"/>
      <c r="MCR126" s="10"/>
      <c r="MCS126" s="10"/>
      <c r="MCT126" s="10"/>
      <c r="MCU126" s="10"/>
      <c r="MCV126" s="10"/>
      <c r="MCW126" s="10"/>
      <c r="MCX126" s="10"/>
      <c r="MCY126" s="10"/>
      <c r="MCZ126" s="10"/>
      <c r="MDA126" s="10"/>
      <c r="MDB126" s="10"/>
      <c r="MDC126" s="10"/>
      <c r="MDD126" s="10"/>
      <c r="MDE126" s="10"/>
      <c r="MDF126" s="10"/>
      <c r="MDG126" s="10"/>
      <c r="MDH126" s="10"/>
      <c r="MDI126" s="10"/>
      <c r="MDJ126" s="10"/>
      <c r="MDK126" s="10"/>
      <c r="MDL126" s="10"/>
      <c r="MDM126" s="10"/>
      <c r="MDN126" s="10"/>
      <c r="MDO126" s="10"/>
      <c r="MDP126" s="10"/>
      <c r="MDQ126" s="10"/>
      <c r="MDR126" s="10"/>
      <c r="MDS126" s="10"/>
      <c r="MDT126" s="10"/>
      <c r="MDU126" s="10"/>
      <c r="MDV126" s="10"/>
      <c r="MDW126" s="10"/>
      <c r="MDX126" s="10"/>
      <c r="MDY126" s="10"/>
      <c r="MDZ126" s="10"/>
      <c r="MEA126" s="10"/>
      <c r="MEB126" s="10"/>
      <c r="MEC126" s="10"/>
      <c r="MED126" s="10"/>
      <c r="MEE126" s="10"/>
      <c r="MEF126" s="10"/>
      <c r="MEG126" s="10"/>
      <c r="MEH126" s="10"/>
      <c r="MEI126" s="10"/>
      <c r="MEJ126" s="10"/>
      <c r="MEK126" s="10"/>
      <c r="MEL126" s="10"/>
      <c r="MEM126" s="10"/>
      <c r="MEN126" s="10"/>
      <c r="MEO126" s="10"/>
      <c r="MEP126" s="10"/>
      <c r="MEQ126" s="10"/>
      <c r="MER126" s="10"/>
      <c r="MES126" s="10"/>
      <c r="MET126" s="10"/>
      <c r="MEU126" s="10"/>
      <c r="MEV126" s="10"/>
      <c r="MEW126" s="10"/>
      <c r="MEX126" s="10"/>
      <c r="MEY126" s="10"/>
      <c r="MEZ126" s="10"/>
      <c r="MFA126" s="10"/>
      <c r="MFB126" s="10"/>
      <c r="MFC126" s="10"/>
      <c r="MFD126" s="10"/>
      <c r="MFE126" s="10"/>
      <c r="MFF126" s="10"/>
      <c r="MFG126" s="10"/>
      <c r="MFH126" s="10"/>
      <c r="MFI126" s="10"/>
      <c r="MFJ126" s="10"/>
      <c r="MFK126" s="10"/>
      <c r="MFL126" s="10"/>
      <c r="MFM126" s="10"/>
      <c r="MFN126" s="10"/>
      <c r="MFO126" s="10"/>
      <c r="MFP126" s="10"/>
      <c r="MFQ126" s="10"/>
      <c r="MFR126" s="10"/>
      <c r="MFS126" s="10"/>
      <c r="MFT126" s="10"/>
      <c r="MFU126" s="10"/>
      <c r="MFV126" s="10"/>
      <c r="MFW126" s="10"/>
      <c r="MFX126" s="10"/>
      <c r="MFY126" s="10"/>
      <c r="MFZ126" s="10"/>
      <c r="MGA126" s="10"/>
      <c r="MGB126" s="10"/>
      <c r="MGC126" s="10"/>
      <c r="MGD126" s="10"/>
      <c r="MGE126" s="10"/>
      <c r="MGF126" s="10"/>
      <c r="MGG126" s="10"/>
      <c r="MGH126" s="10"/>
      <c r="MGI126" s="10"/>
      <c r="MGJ126" s="10"/>
      <c r="MGK126" s="10"/>
      <c r="MGL126" s="10"/>
      <c r="MGM126" s="10"/>
      <c r="MGN126" s="10"/>
      <c r="MGO126" s="10"/>
      <c r="MGP126" s="10"/>
      <c r="MGQ126" s="10"/>
      <c r="MGR126" s="10"/>
      <c r="MGS126" s="10"/>
      <c r="MGT126" s="10"/>
      <c r="MGU126" s="10"/>
      <c r="MGV126" s="10"/>
      <c r="MGW126" s="10"/>
      <c r="MGX126" s="10"/>
      <c r="MGY126" s="10"/>
      <c r="MGZ126" s="10"/>
      <c r="MHA126" s="10"/>
      <c r="MHB126" s="10"/>
      <c r="MHC126" s="10"/>
      <c r="MHD126" s="10"/>
      <c r="MHE126" s="10"/>
      <c r="MHF126" s="10"/>
      <c r="MHG126" s="10"/>
      <c r="MHH126" s="10"/>
      <c r="MHI126" s="10"/>
      <c r="MHJ126" s="10"/>
      <c r="MHK126" s="10"/>
      <c r="MHL126" s="10"/>
      <c r="MHM126" s="10"/>
      <c r="MHN126" s="10"/>
      <c r="MHO126" s="10"/>
      <c r="MHP126" s="10"/>
      <c r="MHQ126" s="10"/>
      <c r="MHR126" s="10"/>
      <c r="MHS126" s="10"/>
      <c r="MHT126" s="10"/>
      <c r="MHU126" s="10"/>
      <c r="MHV126" s="10"/>
      <c r="MHW126" s="10"/>
      <c r="MHX126" s="10"/>
      <c r="MHY126" s="10"/>
      <c r="MHZ126" s="10"/>
      <c r="MIA126" s="10"/>
      <c r="MIB126" s="10"/>
      <c r="MIC126" s="10"/>
      <c r="MID126" s="10"/>
      <c r="MIE126" s="10"/>
      <c r="MIF126" s="10"/>
      <c r="MIG126" s="10"/>
      <c r="MIH126" s="10"/>
      <c r="MII126" s="10"/>
      <c r="MIJ126" s="10"/>
      <c r="MIK126" s="10"/>
      <c r="MIL126" s="10"/>
      <c r="MIM126" s="10"/>
      <c r="MIN126" s="10"/>
      <c r="MIO126" s="10"/>
      <c r="MIP126" s="10"/>
      <c r="MIQ126" s="10"/>
      <c r="MIR126" s="10"/>
      <c r="MIS126" s="10"/>
      <c r="MIT126" s="10"/>
      <c r="MIU126" s="10"/>
      <c r="MIV126" s="10"/>
      <c r="MIW126" s="10"/>
      <c r="MIX126" s="10"/>
      <c r="MIY126" s="10"/>
      <c r="MIZ126" s="10"/>
      <c r="MJA126" s="10"/>
      <c r="MJB126" s="10"/>
      <c r="MJC126" s="10"/>
      <c r="MJD126" s="10"/>
      <c r="MJE126" s="10"/>
      <c r="MJF126" s="10"/>
      <c r="MJG126" s="10"/>
      <c r="MJH126" s="10"/>
      <c r="MJI126" s="10"/>
      <c r="MJJ126" s="10"/>
      <c r="MJK126" s="10"/>
      <c r="MJL126" s="10"/>
      <c r="MJM126" s="10"/>
      <c r="MJN126" s="10"/>
      <c r="MJO126" s="10"/>
      <c r="MJP126" s="10"/>
      <c r="MJQ126" s="10"/>
      <c r="MJR126" s="10"/>
      <c r="MJS126" s="10"/>
      <c r="MJT126" s="10"/>
      <c r="MJU126" s="10"/>
      <c r="MJV126" s="10"/>
      <c r="MJW126" s="10"/>
      <c r="MJX126" s="10"/>
      <c r="MJY126" s="10"/>
      <c r="MJZ126" s="10"/>
      <c r="MKA126" s="10"/>
      <c r="MKB126" s="10"/>
      <c r="MKC126" s="10"/>
      <c r="MKD126" s="10"/>
      <c r="MKE126" s="10"/>
      <c r="MKF126" s="10"/>
      <c r="MKG126" s="10"/>
      <c r="MKH126" s="10"/>
      <c r="MKI126" s="10"/>
      <c r="MKJ126" s="10"/>
      <c r="MKK126" s="10"/>
      <c r="MKL126" s="10"/>
      <c r="MKM126" s="10"/>
      <c r="MKN126" s="10"/>
      <c r="MKO126" s="10"/>
      <c r="MKP126" s="10"/>
      <c r="MKQ126" s="10"/>
      <c r="MKR126" s="10"/>
      <c r="MKS126" s="10"/>
      <c r="MKT126" s="10"/>
      <c r="MKU126" s="10"/>
      <c r="MKV126" s="10"/>
      <c r="MKW126" s="10"/>
      <c r="MKX126" s="10"/>
      <c r="MKY126" s="10"/>
      <c r="MKZ126" s="10"/>
      <c r="MLA126" s="10"/>
      <c r="MLB126" s="10"/>
      <c r="MLC126" s="10"/>
      <c r="MLD126" s="10"/>
      <c r="MLE126" s="10"/>
      <c r="MLF126" s="10"/>
      <c r="MLG126" s="10"/>
      <c r="MLH126" s="10"/>
      <c r="MLI126" s="10"/>
      <c r="MLJ126" s="10"/>
      <c r="MLK126" s="10"/>
      <c r="MLL126" s="10"/>
      <c r="MLM126" s="10"/>
      <c r="MLN126" s="10"/>
      <c r="MLO126" s="10"/>
      <c r="MLP126" s="10"/>
      <c r="MLQ126" s="10"/>
      <c r="MLR126" s="10"/>
      <c r="MLS126" s="10"/>
      <c r="MLT126" s="10"/>
      <c r="MLU126" s="10"/>
      <c r="MLV126" s="10"/>
      <c r="MLW126" s="10"/>
      <c r="MLX126" s="10"/>
      <c r="MLY126" s="10"/>
      <c r="MLZ126" s="10"/>
      <c r="MMA126" s="10"/>
      <c r="MMB126" s="10"/>
      <c r="MMC126" s="10"/>
      <c r="MMD126" s="10"/>
      <c r="MME126" s="10"/>
      <c r="MMF126" s="10"/>
      <c r="MMG126" s="10"/>
      <c r="MMH126" s="10"/>
      <c r="MMI126" s="10"/>
      <c r="MMJ126" s="10"/>
      <c r="MMK126" s="10"/>
      <c r="MML126" s="10"/>
      <c r="MMM126" s="10"/>
      <c r="MMN126" s="10"/>
      <c r="MMO126" s="10"/>
      <c r="MMP126" s="10"/>
      <c r="MMQ126" s="10"/>
      <c r="MMR126" s="10"/>
      <c r="MMS126" s="10"/>
      <c r="MMT126" s="10"/>
      <c r="MMU126" s="10"/>
      <c r="MMV126" s="10"/>
      <c r="MMW126" s="10"/>
      <c r="MMX126" s="10"/>
      <c r="MMY126" s="10"/>
      <c r="MMZ126" s="10"/>
      <c r="MNA126" s="10"/>
      <c r="MNB126" s="10"/>
      <c r="MNC126" s="10"/>
      <c r="MND126" s="10"/>
      <c r="MNE126" s="10"/>
      <c r="MNF126" s="10"/>
      <c r="MNG126" s="10"/>
      <c r="MNH126" s="10"/>
      <c r="MNI126" s="10"/>
      <c r="MNJ126" s="10"/>
      <c r="MNK126" s="10"/>
      <c r="MNL126" s="10"/>
      <c r="MNM126" s="10"/>
      <c r="MNN126" s="10"/>
      <c r="MNO126" s="10"/>
      <c r="MNP126" s="10"/>
      <c r="MNQ126" s="10"/>
      <c r="MNR126" s="10"/>
      <c r="MNS126" s="10"/>
      <c r="MNT126" s="10"/>
      <c r="MNU126" s="10"/>
      <c r="MNV126" s="10"/>
      <c r="MNW126" s="10"/>
      <c r="MNX126" s="10"/>
      <c r="MNY126" s="10"/>
      <c r="MNZ126" s="10"/>
      <c r="MOA126" s="10"/>
      <c r="MOB126" s="10"/>
      <c r="MOC126" s="10"/>
      <c r="MOD126" s="10"/>
      <c r="MOE126" s="10"/>
      <c r="MOF126" s="10"/>
      <c r="MOG126" s="10"/>
      <c r="MOH126" s="10"/>
      <c r="MOI126" s="10"/>
      <c r="MOJ126" s="10"/>
      <c r="MOK126" s="10"/>
      <c r="MOL126" s="10"/>
      <c r="MOM126" s="10"/>
      <c r="MON126" s="10"/>
      <c r="MOO126" s="10"/>
      <c r="MOP126" s="10"/>
      <c r="MOQ126" s="10"/>
      <c r="MOR126" s="10"/>
      <c r="MOS126" s="10"/>
      <c r="MOT126" s="10"/>
      <c r="MOU126" s="10"/>
      <c r="MOV126" s="10"/>
      <c r="MOW126" s="10"/>
      <c r="MOX126" s="10"/>
      <c r="MOY126" s="10"/>
      <c r="MOZ126" s="10"/>
      <c r="MPA126" s="10"/>
      <c r="MPB126" s="10"/>
      <c r="MPC126" s="10"/>
      <c r="MPD126" s="10"/>
      <c r="MPE126" s="10"/>
      <c r="MPF126" s="10"/>
      <c r="MPG126" s="10"/>
      <c r="MPH126" s="10"/>
      <c r="MPI126" s="10"/>
      <c r="MPJ126" s="10"/>
      <c r="MPK126" s="10"/>
      <c r="MPL126" s="10"/>
      <c r="MPM126" s="10"/>
      <c r="MPN126" s="10"/>
      <c r="MPO126" s="10"/>
      <c r="MPP126" s="10"/>
      <c r="MPQ126" s="10"/>
      <c r="MPR126" s="10"/>
      <c r="MPS126" s="10"/>
      <c r="MPT126" s="10"/>
      <c r="MPU126" s="10"/>
      <c r="MPV126" s="10"/>
      <c r="MPW126" s="10"/>
      <c r="MPX126" s="10"/>
      <c r="MPY126" s="10"/>
      <c r="MPZ126" s="10"/>
      <c r="MQA126" s="10"/>
      <c r="MQB126" s="10"/>
      <c r="MQC126" s="10"/>
      <c r="MQD126" s="10"/>
      <c r="MQE126" s="10"/>
      <c r="MQF126" s="10"/>
      <c r="MQG126" s="10"/>
      <c r="MQH126" s="10"/>
      <c r="MQI126" s="10"/>
      <c r="MQJ126" s="10"/>
      <c r="MQK126" s="10"/>
      <c r="MQL126" s="10"/>
      <c r="MQM126" s="10"/>
      <c r="MQN126" s="10"/>
      <c r="MQO126" s="10"/>
      <c r="MQP126" s="10"/>
      <c r="MQQ126" s="10"/>
      <c r="MQR126" s="10"/>
      <c r="MQS126" s="10"/>
      <c r="MQT126" s="10"/>
      <c r="MQU126" s="10"/>
      <c r="MQV126" s="10"/>
      <c r="MQW126" s="10"/>
      <c r="MQX126" s="10"/>
      <c r="MQY126" s="10"/>
      <c r="MQZ126" s="10"/>
      <c r="MRA126" s="10"/>
      <c r="MRB126" s="10"/>
      <c r="MRC126" s="10"/>
      <c r="MRD126" s="10"/>
      <c r="MRE126" s="10"/>
      <c r="MRF126" s="10"/>
      <c r="MRG126" s="10"/>
      <c r="MRH126" s="10"/>
      <c r="MRI126" s="10"/>
      <c r="MRJ126" s="10"/>
      <c r="MRK126" s="10"/>
      <c r="MRL126" s="10"/>
      <c r="MRM126" s="10"/>
      <c r="MRN126" s="10"/>
      <c r="MRO126" s="10"/>
      <c r="MRP126" s="10"/>
      <c r="MRQ126" s="10"/>
      <c r="MRR126" s="10"/>
      <c r="MRS126" s="10"/>
      <c r="MRT126" s="10"/>
      <c r="MRU126" s="10"/>
      <c r="MRV126" s="10"/>
      <c r="MRW126" s="10"/>
      <c r="MRX126" s="10"/>
      <c r="MRY126" s="10"/>
      <c r="MRZ126" s="10"/>
      <c r="MSA126" s="10"/>
      <c r="MSB126" s="10"/>
      <c r="MSC126" s="10"/>
      <c r="MSD126" s="10"/>
      <c r="MSE126" s="10"/>
      <c r="MSF126" s="10"/>
      <c r="MSG126" s="10"/>
      <c r="MSH126" s="10"/>
      <c r="MSI126" s="10"/>
      <c r="MSJ126" s="10"/>
      <c r="MSK126" s="10"/>
      <c r="MSL126" s="10"/>
      <c r="MSM126" s="10"/>
      <c r="MSN126" s="10"/>
      <c r="MSO126" s="10"/>
      <c r="MSP126" s="10"/>
      <c r="MSQ126" s="10"/>
      <c r="MSR126" s="10"/>
      <c r="MSS126" s="10"/>
      <c r="MST126" s="10"/>
      <c r="MSU126" s="10"/>
      <c r="MSV126" s="10"/>
      <c r="MSW126" s="10"/>
      <c r="MSX126" s="10"/>
      <c r="MSY126" s="10"/>
      <c r="MSZ126" s="10"/>
      <c r="MTA126" s="10"/>
      <c r="MTB126" s="10"/>
      <c r="MTC126" s="10"/>
      <c r="MTD126" s="10"/>
      <c r="MTE126" s="10"/>
      <c r="MTF126" s="10"/>
      <c r="MTG126" s="10"/>
      <c r="MTH126" s="10"/>
      <c r="MTI126" s="10"/>
      <c r="MTJ126" s="10"/>
      <c r="MTK126" s="10"/>
      <c r="MTL126" s="10"/>
      <c r="MTM126" s="10"/>
      <c r="MTN126" s="10"/>
      <c r="MTO126" s="10"/>
      <c r="MTP126" s="10"/>
      <c r="MTQ126" s="10"/>
      <c r="MTR126" s="10"/>
      <c r="MTS126" s="10"/>
      <c r="MTT126" s="10"/>
      <c r="MTU126" s="10"/>
      <c r="MTV126" s="10"/>
      <c r="MTW126" s="10"/>
      <c r="MTX126" s="10"/>
      <c r="MTY126" s="10"/>
      <c r="MTZ126" s="10"/>
      <c r="MUA126" s="10"/>
      <c r="MUB126" s="10"/>
      <c r="MUC126" s="10"/>
      <c r="MUD126" s="10"/>
      <c r="MUE126" s="10"/>
      <c r="MUF126" s="10"/>
      <c r="MUG126" s="10"/>
      <c r="MUH126" s="10"/>
      <c r="MUI126" s="10"/>
      <c r="MUJ126" s="10"/>
      <c r="MUK126" s="10"/>
      <c r="MUL126" s="10"/>
      <c r="MUM126" s="10"/>
      <c r="MUN126" s="10"/>
      <c r="MUO126" s="10"/>
      <c r="MUP126" s="10"/>
      <c r="MUQ126" s="10"/>
      <c r="MUR126" s="10"/>
      <c r="MUS126" s="10"/>
      <c r="MUT126" s="10"/>
      <c r="MUU126" s="10"/>
      <c r="MUV126" s="10"/>
      <c r="MUW126" s="10"/>
      <c r="MUX126" s="10"/>
      <c r="MUY126" s="10"/>
      <c r="MUZ126" s="10"/>
      <c r="MVA126" s="10"/>
      <c r="MVB126" s="10"/>
      <c r="MVC126" s="10"/>
      <c r="MVD126" s="10"/>
      <c r="MVE126" s="10"/>
      <c r="MVF126" s="10"/>
      <c r="MVG126" s="10"/>
      <c r="MVH126" s="10"/>
      <c r="MVI126" s="10"/>
      <c r="MVJ126" s="10"/>
      <c r="MVK126" s="10"/>
      <c r="MVL126" s="10"/>
      <c r="MVM126" s="10"/>
      <c r="MVN126" s="10"/>
      <c r="MVO126" s="10"/>
      <c r="MVP126" s="10"/>
      <c r="MVQ126" s="10"/>
      <c r="MVR126" s="10"/>
      <c r="MVS126" s="10"/>
      <c r="MVT126" s="10"/>
      <c r="MVU126" s="10"/>
      <c r="MVV126" s="10"/>
      <c r="MVW126" s="10"/>
      <c r="MVX126" s="10"/>
      <c r="MVY126" s="10"/>
      <c r="MVZ126" s="10"/>
      <c r="MWA126" s="10"/>
      <c r="MWB126" s="10"/>
      <c r="MWC126" s="10"/>
      <c r="MWD126" s="10"/>
      <c r="MWE126" s="10"/>
      <c r="MWF126" s="10"/>
      <c r="MWG126" s="10"/>
      <c r="MWH126" s="10"/>
      <c r="MWI126" s="10"/>
      <c r="MWJ126" s="10"/>
      <c r="MWK126" s="10"/>
      <c r="MWL126" s="10"/>
      <c r="MWM126" s="10"/>
      <c r="MWN126" s="10"/>
      <c r="MWO126" s="10"/>
      <c r="MWP126" s="10"/>
      <c r="MWQ126" s="10"/>
      <c r="MWR126" s="10"/>
      <c r="MWS126" s="10"/>
      <c r="MWT126" s="10"/>
      <c r="MWU126" s="10"/>
      <c r="MWV126" s="10"/>
      <c r="MWW126" s="10"/>
      <c r="MWX126" s="10"/>
      <c r="MWY126" s="10"/>
      <c r="MWZ126" s="10"/>
      <c r="MXA126" s="10"/>
      <c r="MXB126" s="10"/>
      <c r="MXC126" s="10"/>
      <c r="MXD126" s="10"/>
      <c r="MXE126" s="10"/>
      <c r="MXF126" s="10"/>
      <c r="MXG126" s="10"/>
      <c r="MXH126" s="10"/>
      <c r="MXI126" s="10"/>
      <c r="MXJ126" s="10"/>
      <c r="MXK126" s="10"/>
      <c r="MXL126" s="10"/>
      <c r="MXM126" s="10"/>
      <c r="MXN126" s="10"/>
      <c r="MXO126" s="10"/>
      <c r="MXP126" s="10"/>
      <c r="MXQ126" s="10"/>
      <c r="MXR126" s="10"/>
      <c r="MXS126" s="10"/>
      <c r="MXT126" s="10"/>
      <c r="MXU126" s="10"/>
      <c r="MXV126" s="10"/>
      <c r="MXW126" s="10"/>
      <c r="MXX126" s="10"/>
      <c r="MXY126" s="10"/>
      <c r="MXZ126" s="10"/>
      <c r="MYA126" s="10"/>
      <c r="MYB126" s="10"/>
      <c r="MYC126" s="10"/>
      <c r="MYD126" s="10"/>
      <c r="MYE126" s="10"/>
      <c r="MYF126" s="10"/>
      <c r="MYG126" s="10"/>
      <c r="MYH126" s="10"/>
      <c r="MYI126" s="10"/>
      <c r="MYJ126" s="10"/>
      <c r="MYK126" s="10"/>
      <c r="MYL126" s="10"/>
      <c r="MYM126" s="10"/>
      <c r="MYN126" s="10"/>
      <c r="MYO126" s="10"/>
      <c r="MYP126" s="10"/>
      <c r="MYQ126" s="10"/>
      <c r="MYR126" s="10"/>
      <c r="MYS126" s="10"/>
      <c r="MYT126" s="10"/>
      <c r="MYU126" s="10"/>
      <c r="MYV126" s="10"/>
      <c r="MYW126" s="10"/>
      <c r="MYX126" s="10"/>
      <c r="MYY126" s="10"/>
      <c r="MYZ126" s="10"/>
      <c r="MZA126" s="10"/>
      <c r="MZB126" s="10"/>
      <c r="MZC126" s="10"/>
      <c r="MZD126" s="10"/>
      <c r="MZE126" s="10"/>
      <c r="MZF126" s="10"/>
      <c r="MZG126" s="10"/>
      <c r="MZH126" s="10"/>
      <c r="MZI126" s="10"/>
      <c r="MZJ126" s="10"/>
      <c r="MZK126" s="10"/>
      <c r="MZL126" s="10"/>
      <c r="MZM126" s="10"/>
      <c r="MZN126" s="10"/>
      <c r="MZO126" s="10"/>
      <c r="MZP126" s="10"/>
      <c r="MZQ126" s="10"/>
      <c r="MZR126" s="10"/>
      <c r="MZS126" s="10"/>
      <c r="MZT126" s="10"/>
      <c r="MZU126" s="10"/>
      <c r="MZV126" s="10"/>
      <c r="MZW126" s="10"/>
      <c r="MZX126" s="10"/>
      <c r="MZY126" s="10"/>
      <c r="MZZ126" s="10"/>
      <c r="NAA126" s="10"/>
      <c r="NAB126" s="10"/>
      <c r="NAC126" s="10"/>
      <c r="NAD126" s="10"/>
      <c r="NAE126" s="10"/>
      <c r="NAF126" s="10"/>
      <c r="NAG126" s="10"/>
      <c r="NAH126" s="10"/>
      <c r="NAI126" s="10"/>
      <c r="NAJ126" s="10"/>
      <c r="NAK126" s="10"/>
      <c r="NAL126" s="10"/>
      <c r="NAM126" s="10"/>
      <c r="NAN126" s="10"/>
      <c r="NAO126" s="10"/>
      <c r="NAP126" s="10"/>
      <c r="NAQ126" s="10"/>
      <c r="NAR126" s="10"/>
      <c r="NAS126" s="10"/>
      <c r="NAT126" s="10"/>
      <c r="NAU126" s="10"/>
      <c r="NAV126" s="10"/>
      <c r="NAW126" s="10"/>
      <c r="NAX126" s="10"/>
      <c r="NAY126" s="10"/>
      <c r="NAZ126" s="10"/>
      <c r="NBA126" s="10"/>
      <c r="NBB126" s="10"/>
      <c r="NBC126" s="10"/>
      <c r="NBD126" s="10"/>
      <c r="NBE126" s="10"/>
      <c r="NBF126" s="10"/>
      <c r="NBG126" s="10"/>
      <c r="NBH126" s="10"/>
      <c r="NBI126" s="10"/>
      <c r="NBJ126" s="10"/>
      <c r="NBK126" s="10"/>
      <c r="NBL126" s="10"/>
      <c r="NBM126" s="10"/>
      <c r="NBN126" s="10"/>
      <c r="NBO126" s="10"/>
      <c r="NBP126" s="10"/>
      <c r="NBQ126" s="10"/>
      <c r="NBR126" s="10"/>
      <c r="NBS126" s="10"/>
      <c r="NBT126" s="10"/>
      <c r="NBU126" s="10"/>
      <c r="NBV126" s="10"/>
      <c r="NBW126" s="10"/>
      <c r="NBX126" s="10"/>
      <c r="NBY126" s="10"/>
      <c r="NBZ126" s="10"/>
      <c r="NCA126" s="10"/>
      <c r="NCB126" s="10"/>
      <c r="NCC126" s="10"/>
      <c r="NCD126" s="10"/>
      <c r="NCE126" s="10"/>
      <c r="NCF126" s="10"/>
      <c r="NCG126" s="10"/>
      <c r="NCH126" s="10"/>
      <c r="NCI126" s="10"/>
      <c r="NCJ126" s="10"/>
      <c r="NCK126" s="10"/>
      <c r="NCL126" s="10"/>
      <c r="NCM126" s="10"/>
      <c r="NCN126" s="10"/>
      <c r="NCO126" s="10"/>
      <c r="NCP126" s="10"/>
      <c r="NCQ126" s="10"/>
      <c r="NCR126" s="10"/>
      <c r="NCS126" s="10"/>
      <c r="NCT126" s="10"/>
      <c r="NCU126" s="10"/>
      <c r="NCV126" s="10"/>
      <c r="NCW126" s="10"/>
      <c r="NCX126" s="10"/>
      <c r="NCY126" s="10"/>
      <c r="NCZ126" s="10"/>
      <c r="NDA126" s="10"/>
      <c r="NDB126" s="10"/>
      <c r="NDC126" s="10"/>
      <c r="NDD126" s="10"/>
      <c r="NDE126" s="10"/>
      <c r="NDF126" s="10"/>
      <c r="NDG126" s="10"/>
      <c r="NDH126" s="10"/>
      <c r="NDI126" s="10"/>
      <c r="NDJ126" s="10"/>
      <c r="NDK126" s="10"/>
      <c r="NDL126" s="10"/>
      <c r="NDM126" s="10"/>
      <c r="NDN126" s="10"/>
      <c r="NDO126" s="10"/>
      <c r="NDP126" s="10"/>
      <c r="NDQ126" s="10"/>
      <c r="NDR126" s="10"/>
      <c r="NDS126" s="10"/>
      <c r="NDT126" s="10"/>
      <c r="NDU126" s="10"/>
      <c r="NDV126" s="10"/>
      <c r="NDW126" s="10"/>
      <c r="NDX126" s="10"/>
      <c r="NDY126" s="10"/>
      <c r="NDZ126" s="10"/>
      <c r="NEA126" s="10"/>
      <c r="NEB126" s="10"/>
      <c r="NEC126" s="10"/>
      <c r="NED126" s="10"/>
      <c r="NEE126" s="10"/>
      <c r="NEF126" s="10"/>
      <c r="NEG126" s="10"/>
      <c r="NEH126" s="10"/>
      <c r="NEI126" s="10"/>
      <c r="NEJ126" s="10"/>
      <c r="NEK126" s="10"/>
      <c r="NEL126" s="10"/>
      <c r="NEM126" s="10"/>
      <c r="NEN126" s="10"/>
      <c r="NEO126" s="10"/>
      <c r="NEP126" s="10"/>
      <c r="NEQ126" s="10"/>
      <c r="NER126" s="10"/>
      <c r="NES126" s="10"/>
      <c r="NET126" s="10"/>
      <c r="NEU126" s="10"/>
      <c r="NEV126" s="10"/>
      <c r="NEW126" s="10"/>
      <c r="NEX126" s="10"/>
      <c r="NEY126" s="10"/>
      <c r="NEZ126" s="10"/>
      <c r="NFA126" s="10"/>
      <c r="NFB126" s="10"/>
      <c r="NFC126" s="10"/>
      <c r="NFD126" s="10"/>
      <c r="NFE126" s="10"/>
      <c r="NFF126" s="10"/>
      <c r="NFG126" s="10"/>
      <c r="NFH126" s="10"/>
      <c r="NFI126" s="10"/>
      <c r="NFJ126" s="10"/>
      <c r="NFK126" s="10"/>
      <c r="NFL126" s="10"/>
      <c r="NFM126" s="10"/>
      <c r="NFN126" s="10"/>
      <c r="NFO126" s="10"/>
      <c r="NFP126" s="10"/>
      <c r="NFQ126" s="10"/>
      <c r="NFR126" s="10"/>
      <c r="NFS126" s="10"/>
      <c r="NFT126" s="10"/>
      <c r="NFU126" s="10"/>
      <c r="NFV126" s="10"/>
      <c r="NFW126" s="10"/>
      <c r="NFX126" s="10"/>
      <c r="NFY126" s="10"/>
      <c r="NFZ126" s="10"/>
      <c r="NGA126" s="10"/>
      <c r="NGB126" s="10"/>
      <c r="NGC126" s="10"/>
      <c r="NGD126" s="10"/>
      <c r="NGE126" s="10"/>
      <c r="NGF126" s="10"/>
      <c r="NGG126" s="10"/>
      <c r="NGH126" s="10"/>
      <c r="NGI126" s="10"/>
      <c r="NGJ126" s="10"/>
      <c r="NGK126" s="10"/>
      <c r="NGL126" s="10"/>
      <c r="NGM126" s="10"/>
      <c r="NGN126" s="10"/>
      <c r="NGO126" s="10"/>
      <c r="NGP126" s="10"/>
      <c r="NGQ126" s="10"/>
      <c r="NGR126" s="10"/>
      <c r="NGS126" s="10"/>
      <c r="NGT126" s="10"/>
      <c r="NGU126" s="10"/>
      <c r="NGV126" s="10"/>
      <c r="NGW126" s="10"/>
      <c r="NGX126" s="10"/>
      <c r="NGY126" s="10"/>
      <c r="NGZ126" s="10"/>
      <c r="NHA126" s="10"/>
      <c r="NHB126" s="10"/>
      <c r="NHC126" s="10"/>
      <c r="NHD126" s="10"/>
      <c r="NHE126" s="10"/>
      <c r="NHF126" s="10"/>
      <c r="NHG126" s="10"/>
      <c r="NHH126" s="10"/>
      <c r="NHI126" s="10"/>
      <c r="NHJ126" s="10"/>
      <c r="NHK126" s="10"/>
      <c r="NHL126" s="10"/>
      <c r="NHM126" s="10"/>
      <c r="NHN126" s="10"/>
      <c r="NHO126" s="10"/>
      <c r="NHP126" s="10"/>
      <c r="NHQ126" s="10"/>
      <c r="NHR126" s="10"/>
      <c r="NHS126" s="10"/>
      <c r="NHT126" s="10"/>
      <c r="NHU126" s="10"/>
      <c r="NHV126" s="10"/>
      <c r="NHW126" s="10"/>
      <c r="NHX126" s="10"/>
      <c r="NHY126" s="10"/>
      <c r="NHZ126" s="10"/>
      <c r="NIA126" s="10"/>
      <c r="NIB126" s="10"/>
      <c r="NIC126" s="10"/>
      <c r="NID126" s="10"/>
      <c r="NIE126" s="10"/>
      <c r="NIF126" s="10"/>
      <c r="NIG126" s="10"/>
      <c r="NIH126" s="10"/>
      <c r="NII126" s="10"/>
      <c r="NIJ126" s="10"/>
      <c r="NIK126" s="10"/>
      <c r="NIL126" s="10"/>
      <c r="NIM126" s="10"/>
      <c r="NIN126" s="10"/>
      <c r="NIO126" s="10"/>
      <c r="NIP126" s="10"/>
      <c r="NIQ126" s="10"/>
      <c r="NIR126" s="10"/>
      <c r="NIS126" s="10"/>
      <c r="NIT126" s="10"/>
      <c r="NIU126" s="10"/>
      <c r="NIV126" s="10"/>
      <c r="NIW126" s="10"/>
      <c r="NIX126" s="10"/>
      <c r="NIY126" s="10"/>
      <c r="NIZ126" s="10"/>
      <c r="NJA126" s="10"/>
      <c r="NJB126" s="10"/>
      <c r="NJC126" s="10"/>
      <c r="NJD126" s="10"/>
      <c r="NJE126" s="10"/>
      <c r="NJF126" s="10"/>
      <c r="NJG126" s="10"/>
      <c r="NJH126" s="10"/>
      <c r="NJI126" s="10"/>
      <c r="NJJ126" s="10"/>
      <c r="NJK126" s="10"/>
      <c r="NJL126" s="10"/>
      <c r="NJM126" s="10"/>
      <c r="NJN126" s="10"/>
      <c r="NJO126" s="10"/>
      <c r="NJP126" s="10"/>
      <c r="NJQ126" s="10"/>
      <c r="NJR126" s="10"/>
      <c r="NJS126" s="10"/>
      <c r="NJT126" s="10"/>
      <c r="NJU126" s="10"/>
      <c r="NJV126" s="10"/>
      <c r="NJW126" s="10"/>
      <c r="NJX126" s="10"/>
      <c r="NJY126" s="10"/>
      <c r="NJZ126" s="10"/>
      <c r="NKA126" s="10"/>
      <c r="NKB126" s="10"/>
      <c r="NKC126" s="10"/>
      <c r="NKD126" s="10"/>
      <c r="NKE126" s="10"/>
      <c r="NKF126" s="10"/>
      <c r="NKG126" s="10"/>
      <c r="NKH126" s="10"/>
      <c r="NKI126" s="10"/>
      <c r="NKJ126" s="10"/>
      <c r="NKK126" s="10"/>
      <c r="NKL126" s="10"/>
      <c r="NKM126" s="10"/>
      <c r="NKN126" s="10"/>
      <c r="NKO126" s="10"/>
      <c r="NKP126" s="10"/>
      <c r="NKQ126" s="10"/>
      <c r="NKR126" s="10"/>
      <c r="NKS126" s="10"/>
      <c r="NKT126" s="10"/>
      <c r="NKU126" s="10"/>
      <c r="NKV126" s="10"/>
      <c r="NKW126" s="10"/>
      <c r="NKX126" s="10"/>
      <c r="NKY126" s="10"/>
      <c r="NKZ126" s="10"/>
      <c r="NLA126" s="10"/>
      <c r="NLB126" s="10"/>
      <c r="NLC126" s="10"/>
      <c r="NLD126" s="10"/>
      <c r="NLE126" s="10"/>
      <c r="NLF126" s="10"/>
      <c r="NLG126" s="10"/>
      <c r="NLH126" s="10"/>
      <c r="NLI126" s="10"/>
      <c r="NLJ126" s="10"/>
      <c r="NLK126" s="10"/>
      <c r="NLL126" s="10"/>
      <c r="NLM126" s="10"/>
      <c r="NLN126" s="10"/>
      <c r="NLO126" s="10"/>
      <c r="NLP126" s="10"/>
      <c r="NLQ126" s="10"/>
      <c r="NLR126" s="10"/>
      <c r="NLS126" s="10"/>
      <c r="NLT126" s="10"/>
      <c r="NLU126" s="10"/>
      <c r="NLV126" s="10"/>
      <c r="NLW126" s="10"/>
      <c r="NLX126" s="10"/>
      <c r="NLY126" s="10"/>
      <c r="NLZ126" s="10"/>
      <c r="NMA126" s="10"/>
      <c r="NMB126" s="10"/>
      <c r="NMC126" s="10"/>
      <c r="NMD126" s="10"/>
      <c r="NME126" s="10"/>
      <c r="NMF126" s="10"/>
      <c r="NMG126" s="10"/>
      <c r="NMH126" s="10"/>
      <c r="NMI126" s="10"/>
      <c r="NMJ126" s="10"/>
      <c r="NMK126" s="10"/>
      <c r="NML126" s="10"/>
      <c r="NMM126" s="10"/>
      <c r="NMN126" s="10"/>
      <c r="NMO126" s="10"/>
      <c r="NMP126" s="10"/>
      <c r="NMQ126" s="10"/>
      <c r="NMR126" s="10"/>
      <c r="NMS126" s="10"/>
      <c r="NMT126" s="10"/>
      <c r="NMU126" s="10"/>
      <c r="NMV126" s="10"/>
      <c r="NMW126" s="10"/>
      <c r="NMX126" s="10"/>
      <c r="NMY126" s="10"/>
      <c r="NMZ126" s="10"/>
      <c r="NNA126" s="10"/>
      <c r="NNB126" s="10"/>
      <c r="NNC126" s="10"/>
      <c r="NND126" s="10"/>
      <c r="NNE126" s="10"/>
      <c r="NNF126" s="10"/>
      <c r="NNG126" s="10"/>
      <c r="NNH126" s="10"/>
      <c r="NNI126" s="10"/>
      <c r="NNJ126" s="10"/>
      <c r="NNK126" s="10"/>
      <c r="NNL126" s="10"/>
      <c r="NNM126" s="10"/>
      <c r="NNN126" s="10"/>
      <c r="NNO126" s="10"/>
      <c r="NNP126" s="10"/>
      <c r="NNQ126" s="10"/>
      <c r="NNR126" s="10"/>
      <c r="NNS126" s="10"/>
      <c r="NNT126" s="10"/>
      <c r="NNU126" s="10"/>
      <c r="NNV126" s="10"/>
      <c r="NNW126" s="10"/>
      <c r="NNX126" s="10"/>
      <c r="NNY126" s="10"/>
      <c r="NNZ126" s="10"/>
      <c r="NOA126" s="10"/>
      <c r="NOB126" s="10"/>
      <c r="NOC126" s="10"/>
      <c r="NOD126" s="10"/>
      <c r="NOE126" s="10"/>
      <c r="NOF126" s="10"/>
      <c r="NOG126" s="10"/>
      <c r="NOH126" s="10"/>
      <c r="NOI126" s="10"/>
      <c r="NOJ126" s="10"/>
      <c r="NOK126" s="10"/>
      <c r="NOL126" s="10"/>
      <c r="NOM126" s="10"/>
      <c r="NON126" s="10"/>
      <c r="NOO126" s="10"/>
      <c r="NOP126" s="10"/>
      <c r="NOQ126" s="10"/>
      <c r="NOR126" s="10"/>
      <c r="NOS126" s="10"/>
      <c r="NOT126" s="10"/>
      <c r="NOU126" s="10"/>
      <c r="NOV126" s="10"/>
      <c r="NOW126" s="10"/>
      <c r="NOX126" s="10"/>
      <c r="NOY126" s="10"/>
      <c r="NOZ126" s="10"/>
      <c r="NPA126" s="10"/>
      <c r="NPB126" s="10"/>
      <c r="NPC126" s="10"/>
      <c r="NPD126" s="10"/>
      <c r="NPE126" s="10"/>
      <c r="NPF126" s="10"/>
      <c r="NPG126" s="10"/>
      <c r="NPH126" s="10"/>
      <c r="NPI126" s="10"/>
      <c r="NPJ126" s="10"/>
      <c r="NPK126" s="10"/>
      <c r="NPL126" s="10"/>
      <c r="NPM126" s="10"/>
      <c r="NPN126" s="10"/>
      <c r="NPO126" s="10"/>
      <c r="NPP126" s="10"/>
      <c r="NPQ126" s="10"/>
      <c r="NPR126" s="10"/>
      <c r="NPS126" s="10"/>
      <c r="NPT126" s="10"/>
      <c r="NPU126" s="10"/>
      <c r="NPV126" s="10"/>
      <c r="NPW126" s="10"/>
      <c r="NPX126" s="10"/>
      <c r="NPY126" s="10"/>
      <c r="NPZ126" s="10"/>
      <c r="NQA126" s="10"/>
      <c r="NQB126" s="10"/>
      <c r="NQC126" s="10"/>
      <c r="NQD126" s="10"/>
      <c r="NQE126" s="10"/>
      <c r="NQF126" s="10"/>
      <c r="NQG126" s="10"/>
      <c r="NQH126" s="10"/>
      <c r="NQI126" s="10"/>
      <c r="NQJ126" s="10"/>
      <c r="NQK126" s="10"/>
      <c r="NQL126" s="10"/>
      <c r="NQM126" s="10"/>
      <c r="NQN126" s="10"/>
      <c r="NQO126" s="10"/>
      <c r="NQP126" s="10"/>
      <c r="NQQ126" s="10"/>
      <c r="NQR126" s="10"/>
      <c r="NQS126" s="10"/>
      <c r="NQT126" s="10"/>
      <c r="NQU126" s="10"/>
      <c r="NQV126" s="10"/>
      <c r="NQW126" s="10"/>
      <c r="NQX126" s="10"/>
      <c r="NQY126" s="10"/>
      <c r="NQZ126" s="10"/>
      <c r="NRA126" s="10"/>
      <c r="NRB126" s="10"/>
      <c r="NRC126" s="10"/>
      <c r="NRD126" s="10"/>
      <c r="NRE126" s="10"/>
      <c r="NRF126" s="10"/>
      <c r="NRG126" s="10"/>
      <c r="NRH126" s="10"/>
      <c r="NRI126" s="10"/>
      <c r="NRJ126" s="10"/>
      <c r="NRK126" s="10"/>
      <c r="NRL126" s="10"/>
      <c r="NRM126" s="10"/>
      <c r="NRN126" s="10"/>
      <c r="NRO126" s="10"/>
      <c r="NRP126" s="10"/>
      <c r="NRQ126" s="10"/>
      <c r="NRR126" s="10"/>
      <c r="NRS126" s="10"/>
      <c r="NRT126" s="10"/>
      <c r="NRU126" s="10"/>
      <c r="NRV126" s="10"/>
      <c r="NRW126" s="10"/>
      <c r="NRX126" s="10"/>
      <c r="NRY126" s="10"/>
      <c r="NRZ126" s="10"/>
      <c r="NSA126" s="10"/>
      <c r="NSB126" s="10"/>
      <c r="NSC126" s="10"/>
      <c r="NSD126" s="10"/>
      <c r="NSE126" s="10"/>
      <c r="NSF126" s="10"/>
      <c r="NSG126" s="10"/>
      <c r="NSH126" s="10"/>
      <c r="NSI126" s="10"/>
      <c r="NSJ126" s="10"/>
      <c r="NSK126" s="10"/>
      <c r="NSL126" s="10"/>
      <c r="NSM126" s="10"/>
      <c r="NSN126" s="10"/>
      <c r="NSO126" s="10"/>
      <c r="NSP126" s="10"/>
      <c r="NSQ126" s="10"/>
      <c r="NSR126" s="10"/>
      <c r="NSS126" s="10"/>
      <c r="NST126" s="10"/>
      <c r="NSU126" s="10"/>
      <c r="NSV126" s="10"/>
      <c r="NSW126" s="10"/>
      <c r="NSX126" s="10"/>
      <c r="NSY126" s="10"/>
      <c r="NSZ126" s="10"/>
      <c r="NTA126" s="10"/>
      <c r="NTB126" s="10"/>
      <c r="NTC126" s="10"/>
      <c r="NTD126" s="10"/>
      <c r="NTE126" s="10"/>
      <c r="NTF126" s="10"/>
      <c r="NTG126" s="10"/>
      <c r="NTH126" s="10"/>
      <c r="NTI126" s="10"/>
      <c r="NTJ126" s="10"/>
      <c r="NTK126" s="10"/>
      <c r="NTL126" s="10"/>
      <c r="NTM126" s="10"/>
      <c r="NTN126" s="10"/>
      <c r="NTO126" s="10"/>
      <c r="NTP126" s="10"/>
      <c r="NTQ126" s="10"/>
      <c r="NTR126" s="10"/>
      <c r="NTS126" s="10"/>
      <c r="NTT126" s="10"/>
      <c r="NTU126" s="10"/>
      <c r="NTV126" s="10"/>
      <c r="NTW126" s="10"/>
      <c r="NTX126" s="10"/>
      <c r="NTY126" s="10"/>
      <c r="NTZ126" s="10"/>
      <c r="NUA126" s="10"/>
      <c r="NUB126" s="10"/>
      <c r="NUC126" s="10"/>
      <c r="NUD126" s="10"/>
      <c r="NUE126" s="10"/>
      <c r="NUF126" s="10"/>
      <c r="NUG126" s="10"/>
      <c r="NUH126" s="10"/>
      <c r="NUI126" s="10"/>
      <c r="NUJ126" s="10"/>
      <c r="NUK126" s="10"/>
      <c r="NUL126" s="10"/>
      <c r="NUM126" s="10"/>
      <c r="NUN126" s="10"/>
      <c r="NUO126" s="10"/>
      <c r="NUP126" s="10"/>
      <c r="NUQ126" s="10"/>
      <c r="NUR126" s="10"/>
      <c r="NUS126" s="10"/>
      <c r="NUT126" s="10"/>
      <c r="NUU126" s="10"/>
      <c r="NUV126" s="10"/>
      <c r="NUW126" s="10"/>
      <c r="NUX126" s="10"/>
      <c r="NUY126" s="10"/>
      <c r="NUZ126" s="10"/>
      <c r="NVA126" s="10"/>
      <c r="NVB126" s="10"/>
      <c r="NVC126" s="10"/>
      <c r="NVD126" s="10"/>
      <c r="NVE126" s="10"/>
      <c r="NVF126" s="10"/>
      <c r="NVG126" s="10"/>
      <c r="NVH126" s="10"/>
      <c r="NVI126" s="10"/>
      <c r="NVJ126" s="10"/>
      <c r="NVK126" s="10"/>
      <c r="NVL126" s="10"/>
      <c r="NVM126" s="10"/>
      <c r="NVN126" s="10"/>
      <c r="NVO126" s="10"/>
      <c r="NVP126" s="10"/>
      <c r="NVQ126" s="10"/>
      <c r="NVR126" s="10"/>
      <c r="NVS126" s="10"/>
      <c r="NVT126" s="10"/>
      <c r="NVU126" s="10"/>
      <c r="NVV126" s="10"/>
      <c r="NVW126" s="10"/>
      <c r="NVX126" s="10"/>
      <c r="NVY126" s="10"/>
      <c r="NVZ126" s="10"/>
      <c r="NWA126" s="10"/>
      <c r="NWB126" s="10"/>
      <c r="NWC126" s="10"/>
      <c r="NWD126" s="10"/>
      <c r="NWE126" s="10"/>
      <c r="NWF126" s="10"/>
      <c r="NWG126" s="10"/>
      <c r="NWH126" s="10"/>
      <c r="NWI126" s="10"/>
      <c r="NWJ126" s="10"/>
      <c r="NWK126" s="10"/>
      <c r="NWL126" s="10"/>
      <c r="NWM126" s="10"/>
      <c r="NWN126" s="10"/>
      <c r="NWO126" s="10"/>
      <c r="NWP126" s="10"/>
      <c r="NWQ126" s="10"/>
      <c r="NWR126" s="10"/>
      <c r="NWS126" s="10"/>
      <c r="NWT126" s="10"/>
      <c r="NWU126" s="10"/>
      <c r="NWV126" s="10"/>
      <c r="NWW126" s="10"/>
      <c r="NWX126" s="10"/>
      <c r="NWY126" s="10"/>
      <c r="NWZ126" s="10"/>
      <c r="NXA126" s="10"/>
      <c r="NXB126" s="10"/>
      <c r="NXC126" s="10"/>
      <c r="NXD126" s="10"/>
      <c r="NXE126" s="10"/>
      <c r="NXF126" s="10"/>
      <c r="NXG126" s="10"/>
      <c r="NXH126" s="10"/>
      <c r="NXI126" s="10"/>
      <c r="NXJ126" s="10"/>
      <c r="NXK126" s="10"/>
      <c r="NXL126" s="10"/>
      <c r="NXM126" s="10"/>
      <c r="NXN126" s="10"/>
      <c r="NXO126" s="10"/>
      <c r="NXP126" s="10"/>
      <c r="NXQ126" s="10"/>
      <c r="NXR126" s="10"/>
      <c r="NXS126" s="10"/>
      <c r="NXT126" s="10"/>
      <c r="NXU126" s="10"/>
      <c r="NXV126" s="10"/>
      <c r="NXW126" s="10"/>
      <c r="NXX126" s="10"/>
      <c r="NXY126" s="10"/>
      <c r="NXZ126" s="10"/>
      <c r="NYA126" s="10"/>
      <c r="NYB126" s="10"/>
      <c r="NYC126" s="10"/>
      <c r="NYD126" s="10"/>
      <c r="NYE126" s="10"/>
      <c r="NYF126" s="10"/>
      <c r="NYG126" s="10"/>
      <c r="NYH126" s="10"/>
      <c r="NYI126" s="10"/>
      <c r="NYJ126" s="10"/>
      <c r="NYK126" s="10"/>
      <c r="NYL126" s="10"/>
      <c r="NYM126" s="10"/>
      <c r="NYN126" s="10"/>
      <c r="NYO126" s="10"/>
      <c r="NYP126" s="10"/>
      <c r="NYQ126" s="10"/>
      <c r="NYR126" s="10"/>
      <c r="NYS126" s="10"/>
      <c r="NYT126" s="10"/>
      <c r="NYU126" s="10"/>
      <c r="NYV126" s="10"/>
      <c r="NYW126" s="10"/>
      <c r="NYX126" s="10"/>
      <c r="NYY126" s="10"/>
      <c r="NYZ126" s="10"/>
      <c r="NZA126" s="10"/>
      <c r="NZB126" s="10"/>
      <c r="NZC126" s="10"/>
      <c r="NZD126" s="10"/>
      <c r="NZE126" s="10"/>
      <c r="NZF126" s="10"/>
      <c r="NZG126" s="10"/>
      <c r="NZH126" s="10"/>
      <c r="NZI126" s="10"/>
      <c r="NZJ126" s="10"/>
      <c r="NZK126" s="10"/>
      <c r="NZL126" s="10"/>
      <c r="NZM126" s="10"/>
      <c r="NZN126" s="10"/>
      <c r="NZO126" s="10"/>
      <c r="NZP126" s="10"/>
      <c r="NZQ126" s="10"/>
      <c r="NZR126" s="10"/>
      <c r="NZS126" s="10"/>
      <c r="NZT126" s="10"/>
      <c r="NZU126" s="10"/>
      <c r="NZV126" s="10"/>
      <c r="NZW126" s="10"/>
      <c r="NZX126" s="10"/>
      <c r="NZY126" s="10"/>
      <c r="NZZ126" s="10"/>
      <c r="OAA126" s="10"/>
      <c r="OAB126" s="10"/>
      <c r="OAC126" s="10"/>
      <c r="OAD126" s="10"/>
      <c r="OAE126" s="10"/>
      <c r="OAF126" s="10"/>
      <c r="OAG126" s="10"/>
      <c r="OAH126" s="10"/>
      <c r="OAI126" s="10"/>
      <c r="OAJ126" s="10"/>
      <c r="OAK126" s="10"/>
      <c r="OAL126" s="10"/>
      <c r="OAM126" s="10"/>
      <c r="OAN126" s="10"/>
      <c r="OAO126" s="10"/>
      <c r="OAP126" s="10"/>
      <c r="OAQ126" s="10"/>
      <c r="OAR126" s="10"/>
      <c r="OAS126" s="10"/>
      <c r="OAT126" s="10"/>
      <c r="OAU126" s="10"/>
      <c r="OAV126" s="10"/>
      <c r="OAW126" s="10"/>
      <c r="OAX126" s="10"/>
      <c r="OAY126" s="10"/>
      <c r="OAZ126" s="10"/>
      <c r="OBA126" s="10"/>
      <c r="OBB126" s="10"/>
      <c r="OBC126" s="10"/>
      <c r="OBD126" s="10"/>
      <c r="OBE126" s="10"/>
      <c r="OBF126" s="10"/>
      <c r="OBG126" s="10"/>
      <c r="OBH126" s="10"/>
      <c r="OBI126" s="10"/>
      <c r="OBJ126" s="10"/>
      <c r="OBK126" s="10"/>
      <c r="OBL126" s="10"/>
      <c r="OBM126" s="10"/>
      <c r="OBN126" s="10"/>
      <c r="OBO126" s="10"/>
      <c r="OBP126" s="10"/>
      <c r="OBQ126" s="10"/>
      <c r="OBR126" s="10"/>
      <c r="OBS126" s="10"/>
      <c r="OBT126" s="10"/>
      <c r="OBU126" s="10"/>
      <c r="OBV126" s="10"/>
      <c r="OBW126" s="10"/>
      <c r="OBX126" s="10"/>
      <c r="OBY126" s="10"/>
      <c r="OBZ126" s="10"/>
      <c r="OCA126" s="10"/>
      <c r="OCB126" s="10"/>
      <c r="OCC126" s="10"/>
      <c r="OCD126" s="10"/>
      <c r="OCE126" s="10"/>
      <c r="OCF126" s="10"/>
      <c r="OCG126" s="10"/>
      <c r="OCH126" s="10"/>
      <c r="OCI126" s="10"/>
      <c r="OCJ126" s="10"/>
      <c r="OCK126" s="10"/>
      <c r="OCL126" s="10"/>
      <c r="OCM126" s="10"/>
      <c r="OCN126" s="10"/>
      <c r="OCO126" s="10"/>
      <c r="OCP126" s="10"/>
      <c r="OCQ126" s="10"/>
      <c r="OCR126" s="10"/>
      <c r="OCS126" s="10"/>
      <c r="OCT126" s="10"/>
      <c r="OCU126" s="10"/>
      <c r="OCV126" s="10"/>
      <c r="OCW126" s="10"/>
      <c r="OCX126" s="10"/>
      <c r="OCY126" s="10"/>
      <c r="OCZ126" s="10"/>
      <c r="ODA126" s="10"/>
      <c r="ODB126" s="10"/>
      <c r="ODC126" s="10"/>
      <c r="ODD126" s="10"/>
      <c r="ODE126" s="10"/>
      <c r="ODF126" s="10"/>
      <c r="ODG126" s="10"/>
      <c r="ODH126" s="10"/>
      <c r="ODI126" s="10"/>
      <c r="ODJ126" s="10"/>
      <c r="ODK126" s="10"/>
      <c r="ODL126" s="10"/>
      <c r="ODM126" s="10"/>
      <c r="ODN126" s="10"/>
      <c r="ODO126" s="10"/>
      <c r="ODP126" s="10"/>
      <c r="ODQ126" s="10"/>
      <c r="ODR126" s="10"/>
      <c r="ODS126" s="10"/>
      <c r="ODT126" s="10"/>
      <c r="ODU126" s="10"/>
      <c r="ODV126" s="10"/>
      <c r="ODW126" s="10"/>
      <c r="ODX126" s="10"/>
      <c r="ODY126" s="10"/>
      <c r="ODZ126" s="10"/>
      <c r="OEA126" s="10"/>
      <c r="OEB126" s="10"/>
      <c r="OEC126" s="10"/>
      <c r="OED126" s="10"/>
      <c r="OEE126" s="10"/>
      <c r="OEF126" s="10"/>
      <c r="OEG126" s="10"/>
      <c r="OEH126" s="10"/>
      <c r="OEI126" s="10"/>
      <c r="OEJ126" s="10"/>
      <c r="OEK126" s="10"/>
      <c r="OEL126" s="10"/>
      <c r="OEM126" s="10"/>
      <c r="OEN126" s="10"/>
      <c r="OEO126" s="10"/>
      <c r="OEP126" s="10"/>
      <c r="OEQ126" s="10"/>
      <c r="OER126" s="10"/>
      <c r="OES126" s="10"/>
      <c r="OET126" s="10"/>
      <c r="OEU126" s="10"/>
      <c r="OEV126" s="10"/>
      <c r="OEW126" s="10"/>
      <c r="OEX126" s="10"/>
      <c r="OEY126" s="10"/>
      <c r="OEZ126" s="10"/>
      <c r="OFA126" s="10"/>
      <c r="OFB126" s="10"/>
      <c r="OFC126" s="10"/>
      <c r="OFD126" s="10"/>
      <c r="OFE126" s="10"/>
      <c r="OFF126" s="10"/>
      <c r="OFG126" s="10"/>
      <c r="OFH126" s="10"/>
      <c r="OFI126" s="10"/>
      <c r="OFJ126" s="10"/>
      <c r="OFK126" s="10"/>
      <c r="OFL126" s="10"/>
      <c r="OFM126" s="10"/>
      <c r="OFN126" s="10"/>
      <c r="OFO126" s="10"/>
      <c r="OFP126" s="10"/>
      <c r="OFQ126" s="10"/>
      <c r="OFR126" s="10"/>
      <c r="OFS126" s="10"/>
      <c r="OFT126" s="10"/>
      <c r="OFU126" s="10"/>
      <c r="OFV126" s="10"/>
      <c r="OFW126" s="10"/>
      <c r="OFX126" s="10"/>
      <c r="OFY126" s="10"/>
      <c r="OFZ126" s="10"/>
      <c r="OGA126" s="10"/>
      <c r="OGB126" s="10"/>
      <c r="OGC126" s="10"/>
      <c r="OGD126" s="10"/>
      <c r="OGE126" s="10"/>
      <c r="OGF126" s="10"/>
      <c r="OGG126" s="10"/>
      <c r="OGH126" s="10"/>
      <c r="OGI126" s="10"/>
      <c r="OGJ126" s="10"/>
      <c r="OGK126" s="10"/>
      <c r="OGL126" s="10"/>
      <c r="OGM126" s="10"/>
      <c r="OGN126" s="10"/>
      <c r="OGO126" s="10"/>
      <c r="OGP126" s="10"/>
      <c r="OGQ126" s="10"/>
      <c r="OGR126" s="10"/>
      <c r="OGS126" s="10"/>
      <c r="OGT126" s="10"/>
      <c r="OGU126" s="10"/>
      <c r="OGV126" s="10"/>
      <c r="OGW126" s="10"/>
      <c r="OGX126" s="10"/>
      <c r="OGY126" s="10"/>
      <c r="OGZ126" s="10"/>
      <c r="OHA126" s="10"/>
      <c r="OHB126" s="10"/>
      <c r="OHC126" s="10"/>
      <c r="OHD126" s="10"/>
      <c r="OHE126" s="10"/>
      <c r="OHF126" s="10"/>
      <c r="OHG126" s="10"/>
      <c r="OHH126" s="10"/>
      <c r="OHI126" s="10"/>
      <c r="OHJ126" s="10"/>
      <c r="OHK126" s="10"/>
      <c r="OHL126" s="10"/>
      <c r="OHM126" s="10"/>
      <c r="OHN126" s="10"/>
      <c r="OHO126" s="10"/>
      <c r="OHP126" s="10"/>
      <c r="OHQ126" s="10"/>
      <c r="OHR126" s="10"/>
      <c r="OHS126" s="10"/>
      <c r="OHT126" s="10"/>
      <c r="OHU126" s="10"/>
      <c r="OHV126" s="10"/>
      <c r="OHW126" s="10"/>
      <c r="OHX126" s="10"/>
      <c r="OHY126" s="10"/>
      <c r="OHZ126" s="10"/>
      <c r="OIA126" s="10"/>
      <c r="OIB126" s="10"/>
      <c r="OIC126" s="10"/>
      <c r="OID126" s="10"/>
      <c r="OIE126" s="10"/>
      <c r="OIF126" s="10"/>
      <c r="OIG126" s="10"/>
      <c r="OIH126" s="10"/>
      <c r="OII126" s="10"/>
      <c r="OIJ126" s="10"/>
      <c r="OIK126" s="10"/>
      <c r="OIL126" s="10"/>
      <c r="OIM126" s="10"/>
      <c r="OIN126" s="10"/>
      <c r="OIO126" s="10"/>
      <c r="OIP126" s="10"/>
      <c r="OIQ126" s="10"/>
      <c r="OIR126" s="10"/>
      <c r="OIS126" s="10"/>
      <c r="OIT126" s="10"/>
      <c r="OIU126" s="10"/>
      <c r="OIV126" s="10"/>
      <c r="OIW126" s="10"/>
      <c r="OIX126" s="10"/>
      <c r="OIY126" s="10"/>
      <c r="OIZ126" s="10"/>
      <c r="OJA126" s="10"/>
      <c r="OJB126" s="10"/>
      <c r="OJC126" s="10"/>
      <c r="OJD126" s="10"/>
      <c r="OJE126" s="10"/>
      <c r="OJF126" s="10"/>
      <c r="OJG126" s="10"/>
      <c r="OJH126" s="10"/>
      <c r="OJI126" s="10"/>
      <c r="OJJ126" s="10"/>
      <c r="OJK126" s="10"/>
      <c r="OJL126" s="10"/>
      <c r="OJM126" s="10"/>
      <c r="OJN126" s="10"/>
      <c r="OJO126" s="10"/>
      <c r="OJP126" s="10"/>
      <c r="OJQ126" s="10"/>
      <c r="OJR126" s="10"/>
      <c r="OJS126" s="10"/>
      <c r="OJT126" s="10"/>
      <c r="OJU126" s="10"/>
      <c r="OJV126" s="10"/>
      <c r="OJW126" s="10"/>
      <c r="OJX126" s="10"/>
      <c r="OJY126" s="10"/>
      <c r="OJZ126" s="10"/>
      <c r="OKA126" s="10"/>
      <c r="OKB126" s="10"/>
      <c r="OKC126" s="10"/>
      <c r="OKD126" s="10"/>
      <c r="OKE126" s="10"/>
      <c r="OKF126" s="10"/>
      <c r="OKG126" s="10"/>
      <c r="OKH126" s="10"/>
      <c r="OKI126" s="10"/>
      <c r="OKJ126" s="10"/>
      <c r="OKK126" s="10"/>
      <c r="OKL126" s="10"/>
      <c r="OKM126" s="10"/>
      <c r="OKN126" s="10"/>
      <c r="OKO126" s="10"/>
      <c r="OKP126" s="10"/>
      <c r="OKQ126" s="10"/>
      <c r="OKR126" s="10"/>
      <c r="OKS126" s="10"/>
      <c r="OKT126" s="10"/>
      <c r="OKU126" s="10"/>
      <c r="OKV126" s="10"/>
      <c r="OKW126" s="10"/>
      <c r="OKX126" s="10"/>
      <c r="OKY126" s="10"/>
      <c r="OKZ126" s="10"/>
      <c r="OLA126" s="10"/>
      <c r="OLB126" s="10"/>
      <c r="OLC126" s="10"/>
      <c r="OLD126" s="10"/>
      <c r="OLE126" s="10"/>
      <c r="OLF126" s="10"/>
      <c r="OLG126" s="10"/>
      <c r="OLH126" s="10"/>
      <c r="OLI126" s="10"/>
      <c r="OLJ126" s="10"/>
      <c r="OLK126" s="10"/>
      <c r="OLL126" s="10"/>
      <c r="OLM126" s="10"/>
      <c r="OLN126" s="10"/>
      <c r="OLO126" s="10"/>
      <c r="OLP126" s="10"/>
      <c r="OLQ126" s="10"/>
      <c r="OLR126" s="10"/>
      <c r="OLS126" s="10"/>
      <c r="OLT126" s="10"/>
      <c r="OLU126" s="10"/>
      <c r="OLV126" s="10"/>
      <c r="OLW126" s="10"/>
      <c r="OLX126" s="10"/>
      <c r="OLY126" s="10"/>
      <c r="OLZ126" s="10"/>
      <c r="OMA126" s="10"/>
      <c r="OMB126" s="10"/>
      <c r="OMC126" s="10"/>
      <c r="OMD126" s="10"/>
      <c r="OME126" s="10"/>
      <c r="OMF126" s="10"/>
      <c r="OMG126" s="10"/>
      <c r="OMH126" s="10"/>
      <c r="OMI126" s="10"/>
      <c r="OMJ126" s="10"/>
      <c r="OMK126" s="10"/>
      <c r="OML126" s="10"/>
      <c r="OMM126" s="10"/>
      <c r="OMN126" s="10"/>
      <c r="OMO126" s="10"/>
      <c r="OMP126" s="10"/>
      <c r="OMQ126" s="10"/>
      <c r="OMR126" s="10"/>
      <c r="OMS126" s="10"/>
      <c r="OMT126" s="10"/>
      <c r="OMU126" s="10"/>
      <c r="OMV126" s="10"/>
      <c r="OMW126" s="10"/>
      <c r="OMX126" s="10"/>
      <c r="OMY126" s="10"/>
      <c r="OMZ126" s="10"/>
      <c r="ONA126" s="10"/>
      <c r="ONB126" s="10"/>
      <c r="ONC126" s="10"/>
      <c r="OND126" s="10"/>
      <c r="ONE126" s="10"/>
      <c r="ONF126" s="10"/>
      <c r="ONG126" s="10"/>
      <c r="ONH126" s="10"/>
      <c r="ONI126" s="10"/>
      <c r="ONJ126" s="10"/>
      <c r="ONK126" s="10"/>
      <c r="ONL126" s="10"/>
      <c r="ONM126" s="10"/>
      <c r="ONN126" s="10"/>
      <c r="ONO126" s="10"/>
      <c r="ONP126" s="10"/>
      <c r="ONQ126" s="10"/>
      <c r="ONR126" s="10"/>
      <c r="ONS126" s="10"/>
      <c r="ONT126" s="10"/>
      <c r="ONU126" s="10"/>
      <c r="ONV126" s="10"/>
      <c r="ONW126" s="10"/>
      <c r="ONX126" s="10"/>
      <c r="ONY126" s="10"/>
      <c r="ONZ126" s="10"/>
      <c r="OOA126" s="10"/>
      <c r="OOB126" s="10"/>
      <c r="OOC126" s="10"/>
      <c r="OOD126" s="10"/>
      <c r="OOE126" s="10"/>
      <c r="OOF126" s="10"/>
      <c r="OOG126" s="10"/>
      <c r="OOH126" s="10"/>
      <c r="OOI126" s="10"/>
      <c r="OOJ126" s="10"/>
      <c r="OOK126" s="10"/>
      <c r="OOL126" s="10"/>
      <c r="OOM126" s="10"/>
      <c r="OON126" s="10"/>
      <c r="OOO126" s="10"/>
      <c r="OOP126" s="10"/>
      <c r="OOQ126" s="10"/>
      <c r="OOR126" s="10"/>
      <c r="OOS126" s="10"/>
      <c r="OOT126" s="10"/>
      <c r="OOU126" s="10"/>
      <c r="OOV126" s="10"/>
      <c r="OOW126" s="10"/>
      <c r="OOX126" s="10"/>
      <c r="OOY126" s="10"/>
      <c r="OOZ126" s="10"/>
      <c r="OPA126" s="10"/>
      <c r="OPB126" s="10"/>
      <c r="OPC126" s="10"/>
      <c r="OPD126" s="10"/>
      <c r="OPE126" s="10"/>
      <c r="OPF126" s="10"/>
      <c r="OPG126" s="10"/>
      <c r="OPH126" s="10"/>
      <c r="OPI126" s="10"/>
      <c r="OPJ126" s="10"/>
      <c r="OPK126" s="10"/>
      <c r="OPL126" s="10"/>
      <c r="OPM126" s="10"/>
      <c r="OPN126" s="10"/>
      <c r="OPO126" s="10"/>
      <c r="OPP126" s="10"/>
      <c r="OPQ126" s="10"/>
      <c r="OPR126" s="10"/>
      <c r="OPS126" s="10"/>
      <c r="OPT126" s="10"/>
      <c r="OPU126" s="10"/>
      <c r="OPV126" s="10"/>
      <c r="OPW126" s="10"/>
      <c r="OPX126" s="10"/>
      <c r="OPY126" s="10"/>
      <c r="OPZ126" s="10"/>
      <c r="OQA126" s="10"/>
      <c r="OQB126" s="10"/>
      <c r="OQC126" s="10"/>
      <c r="OQD126" s="10"/>
      <c r="OQE126" s="10"/>
      <c r="OQF126" s="10"/>
      <c r="OQG126" s="10"/>
      <c r="OQH126" s="10"/>
      <c r="OQI126" s="10"/>
      <c r="OQJ126" s="10"/>
      <c r="OQK126" s="10"/>
      <c r="OQL126" s="10"/>
      <c r="OQM126" s="10"/>
      <c r="OQN126" s="10"/>
      <c r="OQO126" s="10"/>
      <c r="OQP126" s="10"/>
      <c r="OQQ126" s="10"/>
      <c r="OQR126" s="10"/>
      <c r="OQS126" s="10"/>
      <c r="OQT126" s="10"/>
      <c r="OQU126" s="10"/>
      <c r="OQV126" s="10"/>
      <c r="OQW126" s="10"/>
      <c r="OQX126" s="10"/>
      <c r="OQY126" s="10"/>
      <c r="OQZ126" s="10"/>
      <c r="ORA126" s="10"/>
      <c r="ORB126" s="10"/>
      <c r="ORC126" s="10"/>
      <c r="ORD126" s="10"/>
      <c r="ORE126" s="10"/>
      <c r="ORF126" s="10"/>
      <c r="ORG126" s="10"/>
      <c r="ORH126" s="10"/>
      <c r="ORI126" s="10"/>
      <c r="ORJ126" s="10"/>
      <c r="ORK126" s="10"/>
      <c r="ORL126" s="10"/>
      <c r="ORM126" s="10"/>
      <c r="ORN126" s="10"/>
      <c r="ORO126" s="10"/>
      <c r="ORP126" s="10"/>
      <c r="ORQ126" s="10"/>
      <c r="ORR126" s="10"/>
      <c r="ORS126" s="10"/>
      <c r="ORT126" s="10"/>
      <c r="ORU126" s="10"/>
      <c r="ORV126" s="10"/>
      <c r="ORW126" s="10"/>
      <c r="ORX126" s="10"/>
      <c r="ORY126" s="10"/>
      <c r="ORZ126" s="10"/>
      <c r="OSA126" s="10"/>
      <c r="OSB126" s="10"/>
      <c r="OSC126" s="10"/>
      <c r="OSD126" s="10"/>
      <c r="OSE126" s="10"/>
      <c r="OSF126" s="10"/>
      <c r="OSG126" s="10"/>
      <c r="OSH126" s="10"/>
      <c r="OSI126" s="10"/>
      <c r="OSJ126" s="10"/>
      <c r="OSK126" s="10"/>
      <c r="OSL126" s="10"/>
      <c r="OSM126" s="10"/>
      <c r="OSN126" s="10"/>
      <c r="OSO126" s="10"/>
      <c r="OSP126" s="10"/>
      <c r="OSQ126" s="10"/>
      <c r="OSR126" s="10"/>
      <c r="OSS126" s="10"/>
      <c r="OST126" s="10"/>
      <c r="OSU126" s="10"/>
      <c r="OSV126" s="10"/>
      <c r="OSW126" s="10"/>
      <c r="OSX126" s="10"/>
      <c r="OSY126" s="10"/>
      <c r="OSZ126" s="10"/>
      <c r="OTA126" s="10"/>
      <c r="OTB126" s="10"/>
      <c r="OTC126" s="10"/>
      <c r="OTD126" s="10"/>
      <c r="OTE126" s="10"/>
      <c r="OTF126" s="10"/>
      <c r="OTG126" s="10"/>
      <c r="OTH126" s="10"/>
      <c r="OTI126" s="10"/>
      <c r="OTJ126" s="10"/>
      <c r="OTK126" s="10"/>
      <c r="OTL126" s="10"/>
      <c r="OTM126" s="10"/>
      <c r="OTN126" s="10"/>
      <c r="OTO126" s="10"/>
      <c r="OTP126" s="10"/>
      <c r="OTQ126" s="10"/>
      <c r="OTR126" s="10"/>
      <c r="OTS126" s="10"/>
      <c r="OTT126" s="10"/>
      <c r="OTU126" s="10"/>
      <c r="OTV126" s="10"/>
      <c r="OTW126" s="10"/>
      <c r="OTX126" s="10"/>
      <c r="OTY126" s="10"/>
      <c r="OTZ126" s="10"/>
      <c r="OUA126" s="10"/>
      <c r="OUB126" s="10"/>
      <c r="OUC126" s="10"/>
      <c r="OUD126" s="10"/>
      <c r="OUE126" s="10"/>
      <c r="OUF126" s="10"/>
      <c r="OUG126" s="10"/>
      <c r="OUH126" s="10"/>
      <c r="OUI126" s="10"/>
      <c r="OUJ126" s="10"/>
      <c r="OUK126" s="10"/>
      <c r="OUL126" s="10"/>
      <c r="OUM126" s="10"/>
      <c r="OUN126" s="10"/>
      <c r="OUO126" s="10"/>
      <c r="OUP126" s="10"/>
      <c r="OUQ126" s="10"/>
      <c r="OUR126" s="10"/>
      <c r="OUS126" s="10"/>
      <c r="OUT126" s="10"/>
      <c r="OUU126" s="10"/>
      <c r="OUV126" s="10"/>
      <c r="OUW126" s="10"/>
      <c r="OUX126" s="10"/>
      <c r="OUY126" s="10"/>
      <c r="OUZ126" s="10"/>
      <c r="OVA126" s="10"/>
      <c r="OVB126" s="10"/>
      <c r="OVC126" s="10"/>
      <c r="OVD126" s="10"/>
      <c r="OVE126" s="10"/>
      <c r="OVF126" s="10"/>
      <c r="OVG126" s="10"/>
      <c r="OVH126" s="10"/>
      <c r="OVI126" s="10"/>
      <c r="OVJ126" s="10"/>
      <c r="OVK126" s="10"/>
      <c r="OVL126" s="10"/>
      <c r="OVM126" s="10"/>
      <c r="OVN126" s="10"/>
      <c r="OVO126" s="10"/>
      <c r="OVP126" s="10"/>
      <c r="OVQ126" s="10"/>
      <c r="OVR126" s="10"/>
      <c r="OVS126" s="10"/>
      <c r="OVT126" s="10"/>
      <c r="OVU126" s="10"/>
      <c r="OVV126" s="10"/>
      <c r="OVW126" s="10"/>
      <c r="OVX126" s="10"/>
      <c r="OVY126" s="10"/>
      <c r="OVZ126" s="10"/>
      <c r="OWA126" s="10"/>
      <c r="OWB126" s="10"/>
      <c r="OWC126" s="10"/>
      <c r="OWD126" s="10"/>
      <c r="OWE126" s="10"/>
      <c r="OWF126" s="10"/>
      <c r="OWG126" s="10"/>
      <c r="OWH126" s="10"/>
      <c r="OWI126" s="10"/>
      <c r="OWJ126" s="10"/>
      <c r="OWK126" s="10"/>
      <c r="OWL126" s="10"/>
      <c r="OWM126" s="10"/>
      <c r="OWN126" s="10"/>
      <c r="OWO126" s="10"/>
      <c r="OWP126" s="10"/>
      <c r="OWQ126" s="10"/>
      <c r="OWR126" s="10"/>
      <c r="OWS126" s="10"/>
      <c r="OWT126" s="10"/>
      <c r="OWU126" s="10"/>
      <c r="OWV126" s="10"/>
      <c r="OWW126" s="10"/>
      <c r="OWX126" s="10"/>
      <c r="OWY126" s="10"/>
      <c r="OWZ126" s="10"/>
      <c r="OXA126" s="10"/>
      <c r="OXB126" s="10"/>
      <c r="OXC126" s="10"/>
      <c r="OXD126" s="10"/>
      <c r="OXE126" s="10"/>
      <c r="OXF126" s="10"/>
      <c r="OXG126" s="10"/>
      <c r="OXH126" s="10"/>
      <c r="OXI126" s="10"/>
      <c r="OXJ126" s="10"/>
      <c r="OXK126" s="10"/>
      <c r="OXL126" s="10"/>
      <c r="OXM126" s="10"/>
      <c r="OXN126" s="10"/>
      <c r="OXO126" s="10"/>
      <c r="OXP126" s="10"/>
      <c r="OXQ126" s="10"/>
      <c r="OXR126" s="10"/>
      <c r="OXS126" s="10"/>
      <c r="OXT126" s="10"/>
      <c r="OXU126" s="10"/>
      <c r="OXV126" s="10"/>
      <c r="OXW126" s="10"/>
      <c r="OXX126" s="10"/>
      <c r="OXY126" s="10"/>
      <c r="OXZ126" s="10"/>
      <c r="OYA126" s="10"/>
      <c r="OYB126" s="10"/>
      <c r="OYC126" s="10"/>
      <c r="OYD126" s="10"/>
      <c r="OYE126" s="10"/>
      <c r="OYF126" s="10"/>
      <c r="OYG126" s="10"/>
      <c r="OYH126" s="10"/>
      <c r="OYI126" s="10"/>
      <c r="OYJ126" s="10"/>
      <c r="OYK126" s="10"/>
      <c r="OYL126" s="10"/>
      <c r="OYM126" s="10"/>
      <c r="OYN126" s="10"/>
      <c r="OYO126" s="10"/>
      <c r="OYP126" s="10"/>
      <c r="OYQ126" s="10"/>
      <c r="OYR126" s="10"/>
      <c r="OYS126" s="10"/>
      <c r="OYT126" s="10"/>
      <c r="OYU126" s="10"/>
      <c r="OYV126" s="10"/>
      <c r="OYW126" s="10"/>
      <c r="OYX126" s="10"/>
      <c r="OYY126" s="10"/>
      <c r="OYZ126" s="10"/>
      <c r="OZA126" s="10"/>
      <c r="OZB126" s="10"/>
      <c r="OZC126" s="10"/>
      <c r="OZD126" s="10"/>
      <c r="OZE126" s="10"/>
      <c r="OZF126" s="10"/>
      <c r="OZG126" s="10"/>
      <c r="OZH126" s="10"/>
      <c r="OZI126" s="10"/>
      <c r="OZJ126" s="10"/>
      <c r="OZK126" s="10"/>
      <c r="OZL126" s="10"/>
      <c r="OZM126" s="10"/>
      <c r="OZN126" s="10"/>
      <c r="OZO126" s="10"/>
      <c r="OZP126" s="10"/>
      <c r="OZQ126" s="10"/>
      <c r="OZR126" s="10"/>
      <c r="OZS126" s="10"/>
      <c r="OZT126" s="10"/>
      <c r="OZU126" s="10"/>
      <c r="OZV126" s="10"/>
      <c r="OZW126" s="10"/>
      <c r="OZX126" s="10"/>
      <c r="OZY126" s="10"/>
      <c r="OZZ126" s="10"/>
      <c r="PAA126" s="10"/>
      <c r="PAB126" s="10"/>
      <c r="PAC126" s="10"/>
      <c r="PAD126" s="10"/>
      <c r="PAE126" s="10"/>
      <c r="PAF126" s="10"/>
      <c r="PAG126" s="10"/>
      <c r="PAH126" s="10"/>
      <c r="PAI126" s="10"/>
      <c r="PAJ126" s="10"/>
      <c r="PAK126" s="10"/>
      <c r="PAL126" s="10"/>
      <c r="PAM126" s="10"/>
      <c r="PAN126" s="10"/>
      <c r="PAO126" s="10"/>
      <c r="PAP126" s="10"/>
      <c r="PAQ126" s="10"/>
      <c r="PAR126" s="10"/>
      <c r="PAS126" s="10"/>
      <c r="PAT126" s="10"/>
      <c r="PAU126" s="10"/>
      <c r="PAV126" s="10"/>
      <c r="PAW126" s="10"/>
      <c r="PAX126" s="10"/>
      <c r="PAY126" s="10"/>
      <c r="PAZ126" s="10"/>
      <c r="PBA126" s="10"/>
      <c r="PBB126" s="10"/>
      <c r="PBC126" s="10"/>
      <c r="PBD126" s="10"/>
      <c r="PBE126" s="10"/>
      <c r="PBF126" s="10"/>
      <c r="PBG126" s="10"/>
      <c r="PBH126" s="10"/>
      <c r="PBI126" s="10"/>
      <c r="PBJ126" s="10"/>
      <c r="PBK126" s="10"/>
      <c r="PBL126" s="10"/>
      <c r="PBM126" s="10"/>
      <c r="PBN126" s="10"/>
      <c r="PBO126" s="10"/>
      <c r="PBP126" s="10"/>
      <c r="PBQ126" s="10"/>
      <c r="PBR126" s="10"/>
      <c r="PBS126" s="10"/>
      <c r="PBT126" s="10"/>
      <c r="PBU126" s="10"/>
      <c r="PBV126" s="10"/>
      <c r="PBW126" s="10"/>
      <c r="PBX126" s="10"/>
      <c r="PBY126" s="10"/>
      <c r="PBZ126" s="10"/>
      <c r="PCA126" s="10"/>
      <c r="PCB126" s="10"/>
      <c r="PCC126" s="10"/>
      <c r="PCD126" s="10"/>
      <c r="PCE126" s="10"/>
      <c r="PCF126" s="10"/>
      <c r="PCG126" s="10"/>
      <c r="PCH126" s="10"/>
      <c r="PCI126" s="10"/>
      <c r="PCJ126" s="10"/>
      <c r="PCK126" s="10"/>
      <c r="PCL126" s="10"/>
      <c r="PCM126" s="10"/>
      <c r="PCN126" s="10"/>
      <c r="PCO126" s="10"/>
      <c r="PCP126" s="10"/>
      <c r="PCQ126" s="10"/>
      <c r="PCR126" s="10"/>
      <c r="PCS126" s="10"/>
      <c r="PCT126" s="10"/>
      <c r="PCU126" s="10"/>
      <c r="PCV126" s="10"/>
      <c r="PCW126" s="10"/>
      <c r="PCX126" s="10"/>
      <c r="PCY126" s="10"/>
      <c r="PCZ126" s="10"/>
      <c r="PDA126" s="10"/>
      <c r="PDB126" s="10"/>
      <c r="PDC126" s="10"/>
      <c r="PDD126" s="10"/>
      <c r="PDE126" s="10"/>
      <c r="PDF126" s="10"/>
      <c r="PDG126" s="10"/>
      <c r="PDH126" s="10"/>
      <c r="PDI126" s="10"/>
      <c r="PDJ126" s="10"/>
      <c r="PDK126" s="10"/>
      <c r="PDL126" s="10"/>
      <c r="PDM126" s="10"/>
      <c r="PDN126" s="10"/>
      <c r="PDO126" s="10"/>
      <c r="PDP126" s="10"/>
      <c r="PDQ126" s="10"/>
      <c r="PDR126" s="10"/>
      <c r="PDS126" s="10"/>
      <c r="PDT126" s="10"/>
      <c r="PDU126" s="10"/>
      <c r="PDV126" s="10"/>
      <c r="PDW126" s="10"/>
      <c r="PDX126" s="10"/>
      <c r="PDY126" s="10"/>
      <c r="PDZ126" s="10"/>
      <c r="PEA126" s="10"/>
      <c r="PEB126" s="10"/>
      <c r="PEC126" s="10"/>
      <c r="PED126" s="10"/>
      <c r="PEE126" s="10"/>
      <c r="PEF126" s="10"/>
      <c r="PEG126" s="10"/>
      <c r="PEH126" s="10"/>
      <c r="PEI126" s="10"/>
      <c r="PEJ126" s="10"/>
      <c r="PEK126" s="10"/>
      <c r="PEL126" s="10"/>
      <c r="PEM126" s="10"/>
      <c r="PEN126" s="10"/>
      <c r="PEO126" s="10"/>
      <c r="PEP126" s="10"/>
      <c r="PEQ126" s="10"/>
      <c r="PER126" s="10"/>
      <c r="PES126" s="10"/>
      <c r="PET126" s="10"/>
      <c r="PEU126" s="10"/>
      <c r="PEV126" s="10"/>
      <c r="PEW126" s="10"/>
      <c r="PEX126" s="10"/>
      <c r="PEY126" s="10"/>
      <c r="PEZ126" s="10"/>
      <c r="PFA126" s="10"/>
      <c r="PFB126" s="10"/>
      <c r="PFC126" s="10"/>
      <c r="PFD126" s="10"/>
      <c r="PFE126" s="10"/>
      <c r="PFF126" s="10"/>
      <c r="PFG126" s="10"/>
      <c r="PFH126" s="10"/>
      <c r="PFI126" s="10"/>
      <c r="PFJ126" s="10"/>
      <c r="PFK126" s="10"/>
      <c r="PFL126" s="10"/>
      <c r="PFM126" s="10"/>
      <c r="PFN126" s="10"/>
      <c r="PFO126" s="10"/>
      <c r="PFP126" s="10"/>
      <c r="PFQ126" s="10"/>
      <c r="PFR126" s="10"/>
      <c r="PFS126" s="10"/>
      <c r="PFT126" s="10"/>
      <c r="PFU126" s="10"/>
      <c r="PFV126" s="10"/>
      <c r="PFW126" s="10"/>
      <c r="PFX126" s="10"/>
      <c r="PFY126" s="10"/>
      <c r="PFZ126" s="10"/>
      <c r="PGA126" s="10"/>
      <c r="PGB126" s="10"/>
      <c r="PGC126" s="10"/>
      <c r="PGD126" s="10"/>
      <c r="PGE126" s="10"/>
      <c r="PGF126" s="10"/>
      <c r="PGG126" s="10"/>
      <c r="PGH126" s="10"/>
      <c r="PGI126" s="10"/>
      <c r="PGJ126" s="10"/>
      <c r="PGK126" s="10"/>
      <c r="PGL126" s="10"/>
      <c r="PGM126" s="10"/>
      <c r="PGN126" s="10"/>
      <c r="PGO126" s="10"/>
      <c r="PGP126" s="10"/>
      <c r="PGQ126" s="10"/>
      <c r="PGR126" s="10"/>
      <c r="PGS126" s="10"/>
      <c r="PGT126" s="10"/>
      <c r="PGU126" s="10"/>
      <c r="PGV126" s="10"/>
      <c r="PGW126" s="10"/>
      <c r="PGX126" s="10"/>
      <c r="PGY126" s="10"/>
      <c r="PGZ126" s="10"/>
      <c r="PHA126" s="10"/>
      <c r="PHB126" s="10"/>
      <c r="PHC126" s="10"/>
      <c r="PHD126" s="10"/>
      <c r="PHE126" s="10"/>
      <c r="PHF126" s="10"/>
      <c r="PHG126" s="10"/>
      <c r="PHH126" s="10"/>
      <c r="PHI126" s="10"/>
      <c r="PHJ126" s="10"/>
      <c r="PHK126" s="10"/>
      <c r="PHL126" s="10"/>
      <c r="PHM126" s="10"/>
      <c r="PHN126" s="10"/>
      <c r="PHO126" s="10"/>
      <c r="PHP126" s="10"/>
      <c r="PHQ126" s="10"/>
      <c r="PHR126" s="10"/>
      <c r="PHS126" s="10"/>
      <c r="PHT126" s="10"/>
      <c r="PHU126" s="10"/>
      <c r="PHV126" s="10"/>
      <c r="PHW126" s="10"/>
      <c r="PHX126" s="10"/>
      <c r="PHY126" s="10"/>
      <c r="PHZ126" s="10"/>
      <c r="PIA126" s="10"/>
      <c r="PIB126" s="10"/>
      <c r="PIC126" s="10"/>
      <c r="PID126" s="10"/>
      <c r="PIE126" s="10"/>
      <c r="PIF126" s="10"/>
      <c r="PIG126" s="10"/>
      <c r="PIH126" s="10"/>
      <c r="PII126" s="10"/>
      <c r="PIJ126" s="10"/>
      <c r="PIK126" s="10"/>
      <c r="PIL126" s="10"/>
      <c r="PIM126" s="10"/>
      <c r="PIN126" s="10"/>
      <c r="PIO126" s="10"/>
      <c r="PIP126" s="10"/>
      <c r="PIQ126" s="10"/>
      <c r="PIR126" s="10"/>
      <c r="PIS126" s="10"/>
      <c r="PIT126" s="10"/>
      <c r="PIU126" s="10"/>
      <c r="PIV126" s="10"/>
      <c r="PIW126" s="10"/>
      <c r="PIX126" s="10"/>
      <c r="PIY126" s="10"/>
      <c r="PIZ126" s="10"/>
      <c r="PJA126" s="10"/>
      <c r="PJB126" s="10"/>
      <c r="PJC126" s="10"/>
      <c r="PJD126" s="10"/>
      <c r="PJE126" s="10"/>
      <c r="PJF126" s="10"/>
      <c r="PJG126" s="10"/>
      <c r="PJH126" s="10"/>
      <c r="PJI126" s="10"/>
      <c r="PJJ126" s="10"/>
      <c r="PJK126" s="10"/>
      <c r="PJL126" s="10"/>
      <c r="PJM126" s="10"/>
      <c r="PJN126" s="10"/>
      <c r="PJO126" s="10"/>
      <c r="PJP126" s="10"/>
      <c r="PJQ126" s="10"/>
      <c r="PJR126" s="10"/>
      <c r="PJS126" s="10"/>
      <c r="PJT126" s="10"/>
      <c r="PJU126" s="10"/>
      <c r="PJV126" s="10"/>
      <c r="PJW126" s="10"/>
      <c r="PJX126" s="10"/>
      <c r="PJY126" s="10"/>
      <c r="PJZ126" s="10"/>
      <c r="PKA126" s="10"/>
      <c r="PKB126" s="10"/>
      <c r="PKC126" s="10"/>
      <c r="PKD126" s="10"/>
      <c r="PKE126" s="10"/>
      <c r="PKF126" s="10"/>
      <c r="PKG126" s="10"/>
      <c r="PKH126" s="10"/>
      <c r="PKI126" s="10"/>
      <c r="PKJ126" s="10"/>
      <c r="PKK126" s="10"/>
      <c r="PKL126" s="10"/>
      <c r="PKM126" s="10"/>
      <c r="PKN126" s="10"/>
      <c r="PKO126" s="10"/>
      <c r="PKP126" s="10"/>
      <c r="PKQ126" s="10"/>
      <c r="PKR126" s="10"/>
      <c r="PKS126" s="10"/>
      <c r="PKT126" s="10"/>
      <c r="PKU126" s="10"/>
      <c r="PKV126" s="10"/>
      <c r="PKW126" s="10"/>
      <c r="PKX126" s="10"/>
      <c r="PKY126" s="10"/>
      <c r="PKZ126" s="10"/>
      <c r="PLA126" s="10"/>
      <c r="PLB126" s="10"/>
      <c r="PLC126" s="10"/>
      <c r="PLD126" s="10"/>
      <c r="PLE126" s="10"/>
      <c r="PLF126" s="10"/>
      <c r="PLG126" s="10"/>
      <c r="PLH126" s="10"/>
      <c r="PLI126" s="10"/>
      <c r="PLJ126" s="10"/>
      <c r="PLK126" s="10"/>
      <c r="PLL126" s="10"/>
      <c r="PLM126" s="10"/>
      <c r="PLN126" s="10"/>
      <c r="PLO126" s="10"/>
      <c r="PLP126" s="10"/>
      <c r="PLQ126" s="10"/>
      <c r="PLR126" s="10"/>
      <c r="PLS126" s="10"/>
      <c r="PLT126" s="10"/>
      <c r="PLU126" s="10"/>
      <c r="PLV126" s="10"/>
      <c r="PLW126" s="10"/>
      <c r="PLX126" s="10"/>
      <c r="PLY126" s="10"/>
      <c r="PLZ126" s="10"/>
      <c r="PMA126" s="10"/>
      <c r="PMB126" s="10"/>
      <c r="PMC126" s="10"/>
      <c r="PMD126" s="10"/>
      <c r="PME126" s="10"/>
      <c r="PMF126" s="10"/>
      <c r="PMG126" s="10"/>
      <c r="PMH126" s="10"/>
      <c r="PMI126" s="10"/>
      <c r="PMJ126" s="10"/>
      <c r="PMK126" s="10"/>
      <c r="PML126" s="10"/>
      <c r="PMM126" s="10"/>
      <c r="PMN126" s="10"/>
      <c r="PMO126" s="10"/>
      <c r="PMP126" s="10"/>
      <c r="PMQ126" s="10"/>
      <c r="PMR126" s="10"/>
      <c r="PMS126" s="10"/>
      <c r="PMT126" s="10"/>
      <c r="PMU126" s="10"/>
      <c r="PMV126" s="10"/>
      <c r="PMW126" s="10"/>
      <c r="PMX126" s="10"/>
      <c r="PMY126" s="10"/>
      <c r="PMZ126" s="10"/>
      <c r="PNA126" s="10"/>
      <c r="PNB126" s="10"/>
      <c r="PNC126" s="10"/>
      <c r="PND126" s="10"/>
      <c r="PNE126" s="10"/>
      <c r="PNF126" s="10"/>
      <c r="PNG126" s="10"/>
      <c r="PNH126" s="10"/>
      <c r="PNI126" s="10"/>
      <c r="PNJ126" s="10"/>
      <c r="PNK126" s="10"/>
      <c r="PNL126" s="10"/>
      <c r="PNM126" s="10"/>
      <c r="PNN126" s="10"/>
      <c r="PNO126" s="10"/>
      <c r="PNP126" s="10"/>
      <c r="PNQ126" s="10"/>
      <c r="PNR126" s="10"/>
      <c r="PNS126" s="10"/>
      <c r="PNT126" s="10"/>
      <c r="PNU126" s="10"/>
      <c r="PNV126" s="10"/>
      <c r="PNW126" s="10"/>
      <c r="PNX126" s="10"/>
      <c r="PNY126" s="10"/>
      <c r="PNZ126" s="10"/>
      <c r="POA126" s="10"/>
      <c r="POB126" s="10"/>
      <c r="POC126" s="10"/>
      <c r="POD126" s="10"/>
      <c r="POE126" s="10"/>
      <c r="POF126" s="10"/>
      <c r="POG126" s="10"/>
      <c r="POH126" s="10"/>
      <c r="POI126" s="10"/>
      <c r="POJ126" s="10"/>
      <c r="POK126" s="10"/>
      <c r="POL126" s="10"/>
      <c r="POM126" s="10"/>
      <c r="PON126" s="10"/>
      <c r="POO126" s="10"/>
      <c r="POP126" s="10"/>
      <c r="POQ126" s="10"/>
      <c r="POR126" s="10"/>
      <c r="POS126" s="10"/>
      <c r="POT126" s="10"/>
      <c r="POU126" s="10"/>
      <c r="POV126" s="10"/>
      <c r="POW126" s="10"/>
      <c r="POX126" s="10"/>
      <c r="POY126" s="10"/>
      <c r="POZ126" s="10"/>
      <c r="PPA126" s="10"/>
      <c r="PPB126" s="10"/>
      <c r="PPC126" s="10"/>
      <c r="PPD126" s="10"/>
      <c r="PPE126" s="10"/>
      <c r="PPF126" s="10"/>
      <c r="PPG126" s="10"/>
      <c r="PPH126" s="10"/>
      <c r="PPI126" s="10"/>
      <c r="PPJ126" s="10"/>
      <c r="PPK126" s="10"/>
      <c r="PPL126" s="10"/>
      <c r="PPM126" s="10"/>
      <c r="PPN126" s="10"/>
      <c r="PPO126" s="10"/>
      <c r="PPP126" s="10"/>
      <c r="PPQ126" s="10"/>
      <c r="PPR126" s="10"/>
      <c r="PPS126" s="10"/>
      <c r="PPT126" s="10"/>
      <c r="PPU126" s="10"/>
      <c r="PPV126" s="10"/>
      <c r="PPW126" s="10"/>
      <c r="PPX126" s="10"/>
      <c r="PPY126" s="10"/>
      <c r="PPZ126" s="10"/>
      <c r="PQA126" s="10"/>
      <c r="PQB126" s="10"/>
      <c r="PQC126" s="10"/>
      <c r="PQD126" s="10"/>
      <c r="PQE126" s="10"/>
      <c r="PQF126" s="10"/>
      <c r="PQG126" s="10"/>
      <c r="PQH126" s="10"/>
      <c r="PQI126" s="10"/>
      <c r="PQJ126" s="10"/>
      <c r="PQK126" s="10"/>
      <c r="PQL126" s="10"/>
      <c r="PQM126" s="10"/>
      <c r="PQN126" s="10"/>
      <c r="PQO126" s="10"/>
      <c r="PQP126" s="10"/>
      <c r="PQQ126" s="10"/>
      <c r="PQR126" s="10"/>
      <c r="PQS126" s="10"/>
      <c r="PQT126" s="10"/>
      <c r="PQU126" s="10"/>
      <c r="PQV126" s="10"/>
      <c r="PQW126" s="10"/>
      <c r="PQX126" s="10"/>
      <c r="PQY126" s="10"/>
      <c r="PQZ126" s="10"/>
      <c r="PRA126" s="10"/>
      <c r="PRB126" s="10"/>
      <c r="PRC126" s="10"/>
      <c r="PRD126" s="10"/>
      <c r="PRE126" s="10"/>
      <c r="PRF126" s="10"/>
      <c r="PRG126" s="10"/>
      <c r="PRH126" s="10"/>
      <c r="PRI126" s="10"/>
      <c r="PRJ126" s="10"/>
      <c r="PRK126" s="10"/>
      <c r="PRL126" s="10"/>
      <c r="PRM126" s="10"/>
      <c r="PRN126" s="10"/>
      <c r="PRO126" s="10"/>
      <c r="PRP126" s="10"/>
      <c r="PRQ126" s="10"/>
      <c r="PRR126" s="10"/>
      <c r="PRS126" s="10"/>
      <c r="PRT126" s="10"/>
      <c r="PRU126" s="10"/>
      <c r="PRV126" s="10"/>
      <c r="PRW126" s="10"/>
      <c r="PRX126" s="10"/>
      <c r="PRY126" s="10"/>
      <c r="PRZ126" s="10"/>
      <c r="PSA126" s="10"/>
      <c r="PSB126" s="10"/>
      <c r="PSC126" s="10"/>
      <c r="PSD126" s="10"/>
      <c r="PSE126" s="10"/>
      <c r="PSF126" s="10"/>
      <c r="PSG126" s="10"/>
      <c r="PSH126" s="10"/>
      <c r="PSI126" s="10"/>
      <c r="PSJ126" s="10"/>
      <c r="PSK126" s="10"/>
      <c r="PSL126" s="10"/>
      <c r="PSM126" s="10"/>
      <c r="PSN126" s="10"/>
      <c r="PSO126" s="10"/>
      <c r="PSP126" s="10"/>
      <c r="PSQ126" s="10"/>
      <c r="PSR126" s="10"/>
      <c r="PSS126" s="10"/>
      <c r="PST126" s="10"/>
      <c r="PSU126" s="10"/>
      <c r="PSV126" s="10"/>
      <c r="PSW126" s="10"/>
      <c r="PSX126" s="10"/>
      <c r="PSY126" s="10"/>
      <c r="PSZ126" s="10"/>
      <c r="PTA126" s="10"/>
      <c r="PTB126" s="10"/>
      <c r="PTC126" s="10"/>
      <c r="PTD126" s="10"/>
      <c r="PTE126" s="10"/>
      <c r="PTF126" s="10"/>
      <c r="PTG126" s="10"/>
      <c r="PTH126" s="10"/>
      <c r="PTI126" s="10"/>
      <c r="PTJ126" s="10"/>
      <c r="PTK126" s="10"/>
      <c r="PTL126" s="10"/>
      <c r="PTM126" s="10"/>
      <c r="PTN126" s="10"/>
      <c r="PTO126" s="10"/>
      <c r="PTP126" s="10"/>
      <c r="PTQ126" s="10"/>
      <c r="PTR126" s="10"/>
      <c r="PTS126" s="10"/>
      <c r="PTT126" s="10"/>
      <c r="PTU126" s="10"/>
      <c r="PTV126" s="10"/>
      <c r="PTW126" s="10"/>
      <c r="PTX126" s="10"/>
      <c r="PTY126" s="10"/>
      <c r="PTZ126" s="10"/>
      <c r="PUA126" s="10"/>
      <c r="PUB126" s="10"/>
      <c r="PUC126" s="10"/>
      <c r="PUD126" s="10"/>
      <c r="PUE126" s="10"/>
      <c r="PUF126" s="10"/>
      <c r="PUG126" s="10"/>
      <c r="PUH126" s="10"/>
      <c r="PUI126" s="10"/>
      <c r="PUJ126" s="10"/>
      <c r="PUK126" s="10"/>
      <c r="PUL126" s="10"/>
      <c r="PUM126" s="10"/>
      <c r="PUN126" s="10"/>
      <c r="PUO126" s="10"/>
      <c r="PUP126" s="10"/>
      <c r="PUQ126" s="10"/>
      <c r="PUR126" s="10"/>
      <c r="PUS126" s="10"/>
      <c r="PUT126" s="10"/>
      <c r="PUU126" s="10"/>
      <c r="PUV126" s="10"/>
      <c r="PUW126" s="10"/>
      <c r="PUX126" s="10"/>
      <c r="PUY126" s="10"/>
      <c r="PUZ126" s="10"/>
      <c r="PVA126" s="10"/>
      <c r="PVB126" s="10"/>
      <c r="PVC126" s="10"/>
      <c r="PVD126" s="10"/>
      <c r="PVE126" s="10"/>
      <c r="PVF126" s="10"/>
      <c r="PVG126" s="10"/>
      <c r="PVH126" s="10"/>
      <c r="PVI126" s="10"/>
      <c r="PVJ126" s="10"/>
      <c r="PVK126" s="10"/>
      <c r="PVL126" s="10"/>
      <c r="PVM126" s="10"/>
      <c r="PVN126" s="10"/>
      <c r="PVO126" s="10"/>
      <c r="PVP126" s="10"/>
      <c r="PVQ126" s="10"/>
      <c r="PVR126" s="10"/>
      <c r="PVS126" s="10"/>
      <c r="PVT126" s="10"/>
      <c r="PVU126" s="10"/>
      <c r="PVV126" s="10"/>
      <c r="PVW126" s="10"/>
      <c r="PVX126" s="10"/>
      <c r="PVY126" s="10"/>
      <c r="PVZ126" s="10"/>
      <c r="PWA126" s="10"/>
      <c r="PWB126" s="10"/>
      <c r="PWC126" s="10"/>
      <c r="PWD126" s="10"/>
      <c r="PWE126" s="10"/>
      <c r="PWF126" s="10"/>
      <c r="PWG126" s="10"/>
      <c r="PWH126" s="10"/>
      <c r="PWI126" s="10"/>
      <c r="PWJ126" s="10"/>
      <c r="PWK126" s="10"/>
      <c r="PWL126" s="10"/>
      <c r="PWM126" s="10"/>
      <c r="PWN126" s="10"/>
      <c r="PWO126" s="10"/>
      <c r="PWP126" s="10"/>
      <c r="PWQ126" s="10"/>
      <c r="PWR126" s="10"/>
      <c r="PWS126" s="10"/>
      <c r="PWT126" s="10"/>
      <c r="PWU126" s="10"/>
      <c r="PWV126" s="10"/>
      <c r="PWW126" s="10"/>
      <c r="PWX126" s="10"/>
      <c r="PWY126" s="10"/>
      <c r="PWZ126" s="10"/>
      <c r="PXA126" s="10"/>
      <c r="PXB126" s="10"/>
      <c r="PXC126" s="10"/>
      <c r="PXD126" s="10"/>
      <c r="PXE126" s="10"/>
      <c r="PXF126" s="10"/>
      <c r="PXG126" s="10"/>
      <c r="PXH126" s="10"/>
      <c r="PXI126" s="10"/>
      <c r="PXJ126" s="10"/>
      <c r="PXK126" s="10"/>
      <c r="PXL126" s="10"/>
      <c r="PXM126" s="10"/>
      <c r="PXN126" s="10"/>
      <c r="PXO126" s="10"/>
      <c r="PXP126" s="10"/>
      <c r="PXQ126" s="10"/>
      <c r="PXR126" s="10"/>
      <c r="PXS126" s="10"/>
      <c r="PXT126" s="10"/>
      <c r="PXU126" s="10"/>
      <c r="PXV126" s="10"/>
      <c r="PXW126" s="10"/>
      <c r="PXX126" s="10"/>
      <c r="PXY126" s="10"/>
      <c r="PXZ126" s="10"/>
      <c r="PYA126" s="10"/>
      <c r="PYB126" s="10"/>
      <c r="PYC126" s="10"/>
      <c r="PYD126" s="10"/>
      <c r="PYE126" s="10"/>
      <c r="PYF126" s="10"/>
      <c r="PYG126" s="10"/>
      <c r="PYH126" s="10"/>
      <c r="PYI126" s="10"/>
      <c r="PYJ126" s="10"/>
      <c r="PYK126" s="10"/>
      <c r="PYL126" s="10"/>
      <c r="PYM126" s="10"/>
      <c r="PYN126" s="10"/>
      <c r="PYO126" s="10"/>
      <c r="PYP126" s="10"/>
      <c r="PYQ126" s="10"/>
      <c r="PYR126" s="10"/>
      <c r="PYS126" s="10"/>
      <c r="PYT126" s="10"/>
      <c r="PYU126" s="10"/>
      <c r="PYV126" s="10"/>
      <c r="PYW126" s="10"/>
      <c r="PYX126" s="10"/>
      <c r="PYY126" s="10"/>
      <c r="PYZ126" s="10"/>
      <c r="PZA126" s="10"/>
      <c r="PZB126" s="10"/>
      <c r="PZC126" s="10"/>
      <c r="PZD126" s="10"/>
      <c r="PZE126" s="10"/>
      <c r="PZF126" s="10"/>
      <c r="PZG126" s="10"/>
      <c r="PZH126" s="10"/>
      <c r="PZI126" s="10"/>
      <c r="PZJ126" s="10"/>
      <c r="PZK126" s="10"/>
      <c r="PZL126" s="10"/>
      <c r="PZM126" s="10"/>
      <c r="PZN126" s="10"/>
      <c r="PZO126" s="10"/>
      <c r="PZP126" s="10"/>
      <c r="PZQ126" s="10"/>
      <c r="PZR126" s="10"/>
      <c r="PZS126" s="10"/>
      <c r="PZT126" s="10"/>
      <c r="PZU126" s="10"/>
      <c r="PZV126" s="10"/>
      <c r="PZW126" s="10"/>
      <c r="PZX126" s="10"/>
      <c r="PZY126" s="10"/>
      <c r="PZZ126" s="10"/>
      <c r="QAA126" s="10"/>
      <c r="QAB126" s="10"/>
      <c r="QAC126" s="10"/>
      <c r="QAD126" s="10"/>
      <c r="QAE126" s="10"/>
      <c r="QAF126" s="10"/>
      <c r="QAG126" s="10"/>
      <c r="QAH126" s="10"/>
      <c r="QAI126" s="10"/>
      <c r="QAJ126" s="10"/>
      <c r="QAK126" s="10"/>
      <c r="QAL126" s="10"/>
      <c r="QAM126" s="10"/>
      <c r="QAN126" s="10"/>
      <c r="QAO126" s="10"/>
      <c r="QAP126" s="10"/>
      <c r="QAQ126" s="10"/>
      <c r="QAR126" s="10"/>
      <c r="QAS126" s="10"/>
      <c r="QAT126" s="10"/>
      <c r="QAU126" s="10"/>
      <c r="QAV126" s="10"/>
      <c r="QAW126" s="10"/>
      <c r="QAX126" s="10"/>
      <c r="QAY126" s="10"/>
      <c r="QAZ126" s="10"/>
      <c r="QBA126" s="10"/>
      <c r="QBB126" s="10"/>
      <c r="QBC126" s="10"/>
      <c r="QBD126" s="10"/>
      <c r="QBE126" s="10"/>
      <c r="QBF126" s="10"/>
      <c r="QBG126" s="10"/>
      <c r="QBH126" s="10"/>
      <c r="QBI126" s="10"/>
      <c r="QBJ126" s="10"/>
      <c r="QBK126" s="10"/>
      <c r="QBL126" s="10"/>
      <c r="QBM126" s="10"/>
      <c r="QBN126" s="10"/>
      <c r="QBO126" s="10"/>
      <c r="QBP126" s="10"/>
      <c r="QBQ126" s="10"/>
      <c r="QBR126" s="10"/>
      <c r="QBS126" s="10"/>
      <c r="QBT126" s="10"/>
      <c r="QBU126" s="10"/>
      <c r="QBV126" s="10"/>
      <c r="QBW126" s="10"/>
      <c r="QBX126" s="10"/>
      <c r="QBY126" s="10"/>
      <c r="QBZ126" s="10"/>
      <c r="QCA126" s="10"/>
      <c r="QCB126" s="10"/>
      <c r="QCC126" s="10"/>
      <c r="QCD126" s="10"/>
      <c r="QCE126" s="10"/>
      <c r="QCF126" s="10"/>
      <c r="QCG126" s="10"/>
      <c r="QCH126" s="10"/>
      <c r="QCI126" s="10"/>
      <c r="QCJ126" s="10"/>
      <c r="QCK126" s="10"/>
      <c r="QCL126" s="10"/>
      <c r="QCM126" s="10"/>
      <c r="QCN126" s="10"/>
      <c r="QCO126" s="10"/>
      <c r="QCP126" s="10"/>
      <c r="QCQ126" s="10"/>
      <c r="QCR126" s="10"/>
      <c r="QCS126" s="10"/>
      <c r="QCT126" s="10"/>
      <c r="QCU126" s="10"/>
      <c r="QCV126" s="10"/>
      <c r="QCW126" s="10"/>
      <c r="QCX126" s="10"/>
      <c r="QCY126" s="10"/>
      <c r="QCZ126" s="10"/>
      <c r="QDA126" s="10"/>
      <c r="QDB126" s="10"/>
      <c r="QDC126" s="10"/>
      <c r="QDD126" s="10"/>
      <c r="QDE126" s="10"/>
      <c r="QDF126" s="10"/>
      <c r="QDG126" s="10"/>
      <c r="QDH126" s="10"/>
      <c r="QDI126" s="10"/>
      <c r="QDJ126" s="10"/>
      <c r="QDK126" s="10"/>
      <c r="QDL126" s="10"/>
      <c r="QDM126" s="10"/>
      <c r="QDN126" s="10"/>
      <c r="QDO126" s="10"/>
      <c r="QDP126" s="10"/>
      <c r="QDQ126" s="10"/>
      <c r="QDR126" s="10"/>
      <c r="QDS126" s="10"/>
      <c r="QDT126" s="10"/>
      <c r="QDU126" s="10"/>
      <c r="QDV126" s="10"/>
      <c r="QDW126" s="10"/>
      <c r="QDX126" s="10"/>
      <c r="QDY126" s="10"/>
      <c r="QDZ126" s="10"/>
      <c r="QEA126" s="10"/>
      <c r="QEB126" s="10"/>
      <c r="QEC126" s="10"/>
      <c r="QED126" s="10"/>
      <c r="QEE126" s="10"/>
      <c r="QEF126" s="10"/>
      <c r="QEG126" s="10"/>
      <c r="QEH126" s="10"/>
      <c r="QEI126" s="10"/>
      <c r="QEJ126" s="10"/>
      <c r="QEK126" s="10"/>
      <c r="QEL126" s="10"/>
      <c r="QEM126" s="10"/>
      <c r="QEN126" s="10"/>
      <c r="QEO126" s="10"/>
      <c r="QEP126" s="10"/>
      <c r="QEQ126" s="10"/>
      <c r="QER126" s="10"/>
      <c r="QES126" s="10"/>
      <c r="QET126" s="10"/>
      <c r="QEU126" s="10"/>
      <c r="QEV126" s="10"/>
      <c r="QEW126" s="10"/>
      <c r="QEX126" s="10"/>
      <c r="QEY126" s="10"/>
      <c r="QEZ126" s="10"/>
      <c r="QFA126" s="10"/>
      <c r="QFB126" s="10"/>
      <c r="QFC126" s="10"/>
      <c r="QFD126" s="10"/>
      <c r="QFE126" s="10"/>
      <c r="QFF126" s="10"/>
      <c r="QFG126" s="10"/>
      <c r="QFH126" s="10"/>
      <c r="QFI126" s="10"/>
      <c r="QFJ126" s="10"/>
      <c r="QFK126" s="10"/>
      <c r="QFL126" s="10"/>
      <c r="QFM126" s="10"/>
      <c r="QFN126" s="10"/>
      <c r="QFO126" s="10"/>
      <c r="QFP126" s="10"/>
      <c r="QFQ126" s="10"/>
      <c r="QFR126" s="10"/>
      <c r="QFS126" s="10"/>
      <c r="QFT126" s="10"/>
      <c r="QFU126" s="10"/>
      <c r="QFV126" s="10"/>
      <c r="QFW126" s="10"/>
      <c r="QFX126" s="10"/>
      <c r="QFY126" s="10"/>
      <c r="QFZ126" s="10"/>
      <c r="QGA126" s="10"/>
      <c r="QGB126" s="10"/>
      <c r="QGC126" s="10"/>
      <c r="QGD126" s="10"/>
      <c r="QGE126" s="10"/>
      <c r="QGF126" s="10"/>
      <c r="QGG126" s="10"/>
      <c r="QGH126" s="10"/>
      <c r="QGI126" s="10"/>
      <c r="QGJ126" s="10"/>
      <c r="QGK126" s="10"/>
      <c r="QGL126" s="10"/>
      <c r="QGM126" s="10"/>
      <c r="QGN126" s="10"/>
      <c r="QGO126" s="10"/>
      <c r="QGP126" s="10"/>
      <c r="QGQ126" s="10"/>
      <c r="QGR126" s="10"/>
      <c r="QGS126" s="10"/>
      <c r="QGT126" s="10"/>
      <c r="QGU126" s="10"/>
      <c r="QGV126" s="10"/>
      <c r="QGW126" s="10"/>
      <c r="QGX126" s="10"/>
      <c r="QGY126" s="10"/>
      <c r="QGZ126" s="10"/>
      <c r="QHA126" s="10"/>
      <c r="QHB126" s="10"/>
      <c r="QHC126" s="10"/>
      <c r="QHD126" s="10"/>
      <c r="QHE126" s="10"/>
      <c r="QHF126" s="10"/>
      <c r="QHG126" s="10"/>
      <c r="QHH126" s="10"/>
      <c r="QHI126" s="10"/>
      <c r="QHJ126" s="10"/>
      <c r="QHK126" s="10"/>
      <c r="QHL126" s="10"/>
      <c r="QHM126" s="10"/>
      <c r="QHN126" s="10"/>
      <c r="QHO126" s="10"/>
      <c r="QHP126" s="10"/>
      <c r="QHQ126" s="10"/>
      <c r="QHR126" s="10"/>
      <c r="QHS126" s="10"/>
      <c r="QHT126" s="10"/>
      <c r="QHU126" s="10"/>
      <c r="QHV126" s="10"/>
      <c r="QHW126" s="10"/>
      <c r="QHX126" s="10"/>
      <c r="QHY126" s="10"/>
      <c r="QHZ126" s="10"/>
      <c r="QIA126" s="10"/>
      <c r="QIB126" s="10"/>
      <c r="QIC126" s="10"/>
      <c r="QID126" s="10"/>
      <c r="QIE126" s="10"/>
      <c r="QIF126" s="10"/>
      <c r="QIG126" s="10"/>
      <c r="QIH126" s="10"/>
      <c r="QII126" s="10"/>
      <c r="QIJ126" s="10"/>
      <c r="QIK126" s="10"/>
      <c r="QIL126" s="10"/>
      <c r="QIM126" s="10"/>
      <c r="QIN126" s="10"/>
      <c r="QIO126" s="10"/>
      <c r="QIP126" s="10"/>
      <c r="QIQ126" s="10"/>
      <c r="QIR126" s="10"/>
      <c r="QIS126" s="10"/>
      <c r="QIT126" s="10"/>
      <c r="QIU126" s="10"/>
      <c r="QIV126" s="10"/>
      <c r="QIW126" s="10"/>
      <c r="QIX126" s="10"/>
      <c r="QIY126" s="10"/>
      <c r="QIZ126" s="10"/>
      <c r="QJA126" s="10"/>
      <c r="QJB126" s="10"/>
      <c r="QJC126" s="10"/>
      <c r="QJD126" s="10"/>
      <c r="QJE126" s="10"/>
      <c r="QJF126" s="10"/>
      <c r="QJG126" s="10"/>
      <c r="QJH126" s="10"/>
      <c r="QJI126" s="10"/>
      <c r="QJJ126" s="10"/>
      <c r="QJK126" s="10"/>
      <c r="QJL126" s="10"/>
      <c r="QJM126" s="10"/>
      <c r="QJN126" s="10"/>
      <c r="QJO126" s="10"/>
      <c r="QJP126" s="10"/>
      <c r="QJQ126" s="10"/>
      <c r="QJR126" s="10"/>
      <c r="QJS126" s="10"/>
      <c r="QJT126" s="10"/>
      <c r="QJU126" s="10"/>
      <c r="QJV126" s="10"/>
      <c r="QJW126" s="10"/>
      <c r="QJX126" s="10"/>
      <c r="QJY126" s="10"/>
      <c r="QJZ126" s="10"/>
      <c r="QKA126" s="10"/>
      <c r="QKB126" s="10"/>
      <c r="QKC126" s="10"/>
      <c r="QKD126" s="10"/>
      <c r="QKE126" s="10"/>
      <c r="QKF126" s="10"/>
      <c r="QKG126" s="10"/>
      <c r="QKH126" s="10"/>
      <c r="QKI126" s="10"/>
      <c r="QKJ126" s="10"/>
      <c r="QKK126" s="10"/>
      <c r="QKL126" s="10"/>
      <c r="QKM126" s="10"/>
      <c r="QKN126" s="10"/>
      <c r="QKO126" s="10"/>
      <c r="QKP126" s="10"/>
      <c r="QKQ126" s="10"/>
      <c r="QKR126" s="10"/>
      <c r="QKS126" s="10"/>
      <c r="QKT126" s="10"/>
      <c r="QKU126" s="10"/>
      <c r="QKV126" s="10"/>
      <c r="QKW126" s="10"/>
      <c r="QKX126" s="10"/>
      <c r="QKY126" s="10"/>
      <c r="QKZ126" s="10"/>
      <c r="QLA126" s="10"/>
      <c r="QLB126" s="10"/>
      <c r="QLC126" s="10"/>
      <c r="QLD126" s="10"/>
      <c r="QLE126" s="10"/>
      <c r="QLF126" s="10"/>
      <c r="QLG126" s="10"/>
      <c r="QLH126" s="10"/>
      <c r="QLI126" s="10"/>
      <c r="QLJ126" s="10"/>
      <c r="QLK126" s="10"/>
      <c r="QLL126" s="10"/>
      <c r="QLM126" s="10"/>
      <c r="QLN126" s="10"/>
      <c r="QLO126" s="10"/>
      <c r="QLP126" s="10"/>
      <c r="QLQ126" s="10"/>
      <c r="QLR126" s="10"/>
      <c r="QLS126" s="10"/>
      <c r="QLT126" s="10"/>
      <c r="QLU126" s="10"/>
      <c r="QLV126" s="10"/>
      <c r="QLW126" s="10"/>
      <c r="QLX126" s="10"/>
      <c r="QLY126" s="10"/>
      <c r="QLZ126" s="10"/>
      <c r="QMA126" s="10"/>
      <c r="QMB126" s="10"/>
      <c r="QMC126" s="10"/>
      <c r="QMD126" s="10"/>
      <c r="QME126" s="10"/>
      <c r="QMF126" s="10"/>
      <c r="QMG126" s="10"/>
      <c r="QMH126" s="10"/>
      <c r="QMI126" s="10"/>
      <c r="QMJ126" s="10"/>
      <c r="QMK126" s="10"/>
      <c r="QML126" s="10"/>
      <c r="QMM126" s="10"/>
      <c r="QMN126" s="10"/>
      <c r="QMO126" s="10"/>
      <c r="QMP126" s="10"/>
      <c r="QMQ126" s="10"/>
      <c r="QMR126" s="10"/>
      <c r="QMS126" s="10"/>
      <c r="QMT126" s="10"/>
      <c r="QMU126" s="10"/>
      <c r="QMV126" s="10"/>
      <c r="QMW126" s="10"/>
      <c r="QMX126" s="10"/>
      <c r="QMY126" s="10"/>
      <c r="QMZ126" s="10"/>
      <c r="QNA126" s="10"/>
      <c r="QNB126" s="10"/>
      <c r="QNC126" s="10"/>
      <c r="QND126" s="10"/>
      <c r="QNE126" s="10"/>
      <c r="QNF126" s="10"/>
      <c r="QNG126" s="10"/>
      <c r="QNH126" s="10"/>
      <c r="QNI126" s="10"/>
      <c r="QNJ126" s="10"/>
      <c r="QNK126" s="10"/>
      <c r="QNL126" s="10"/>
      <c r="QNM126" s="10"/>
      <c r="QNN126" s="10"/>
      <c r="QNO126" s="10"/>
      <c r="QNP126" s="10"/>
      <c r="QNQ126" s="10"/>
      <c r="QNR126" s="10"/>
      <c r="QNS126" s="10"/>
      <c r="QNT126" s="10"/>
      <c r="QNU126" s="10"/>
      <c r="QNV126" s="10"/>
      <c r="QNW126" s="10"/>
      <c r="QNX126" s="10"/>
      <c r="QNY126" s="10"/>
      <c r="QNZ126" s="10"/>
      <c r="QOA126" s="10"/>
      <c r="QOB126" s="10"/>
      <c r="QOC126" s="10"/>
      <c r="QOD126" s="10"/>
      <c r="QOE126" s="10"/>
      <c r="QOF126" s="10"/>
      <c r="QOG126" s="10"/>
      <c r="QOH126" s="10"/>
      <c r="QOI126" s="10"/>
      <c r="QOJ126" s="10"/>
      <c r="QOK126" s="10"/>
      <c r="QOL126" s="10"/>
      <c r="QOM126" s="10"/>
      <c r="QON126" s="10"/>
      <c r="QOO126" s="10"/>
      <c r="QOP126" s="10"/>
      <c r="QOQ126" s="10"/>
      <c r="QOR126" s="10"/>
      <c r="QOS126" s="10"/>
      <c r="QOT126" s="10"/>
      <c r="QOU126" s="10"/>
      <c r="QOV126" s="10"/>
      <c r="QOW126" s="10"/>
      <c r="QOX126" s="10"/>
      <c r="QOY126" s="10"/>
      <c r="QOZ126" s="10"/>
      <c r="QPA126" s="10"/>
      <c r="QPB126" s="10"/>
      <c r="QPC126" s="10"/>
      <c r="QPD126" s="10"/>
      <c r="QPE126" s="10"/>
      <c r="QPF126" s="10"/>
      <c r="QPG126" s="10"/>
      <c r="QPH126" s="10"/>
      <c r="QPI126" s="10"/>
      <c r="QPJ126" s="10"/>
      <c r="QPK126" s="10"/>
      <c r="QPL126" s="10"/>
      <c r="QPM126" s="10"/>
      <c r="QPN126" s="10"/>
      <c r="QPO126" s="10"/>
      <c r="QPP126" s="10"/>
      <c r="QPQ126" s="10"/>
      <c r="QPR126" s="10"/>
      <c r="QPS126" s="10"/>
      <c r="QPT126" s="10"/>
      <c r="QPU126" s="10"/>
      <c r="QPV126" s="10"/>
      <c r="QPW126" s="10"/>
      <c r="QPX126" s="10"/>
      <c r="QPY126" s="10"/>
      <c r="QPZ126" s="10"/>
      <c r="QQA126" s="10"/>
      <c r="QQB126" s="10"/>
      <c r="QQC126" s="10"/>
      <c r="QQD126" s="10"/>
      <c r="QQE126" s="10"/>
      <c r="QQF126" s="10"/>
      <c r="QQG126" s="10"/>
      <c r="QQH126" s="10"/>
      <c r="QQI126" s="10"/>
      <c r="QQJ126" s="10"/>
      <c r="QQK126" s="10"/>
      <c r="QQL126" s="10"/>
      <c r="QQM126" s="10"/>
      <c r="QQN126" s="10"/>
      <c r="QQO126" s="10"/>
      <c r="QQP126" s="10"/>
      <c r="QQQ126" s="10"/>
      <c r="QQR126" s="10"/>
      <c r="QQS126" s="10"/>
      <c r="QQT126" s="10"/>
      <c r="QQU126" s="10"/>
      <c r="QQV126" s="10"/>
      <c r="QQW126" s="10"/>
      <c r="QQX126" s="10"/>
      <c r="QQY126" s="10"/>
      <c r="QQZ126" s="10"/>
      <c r="QRA126" s="10"/>
      <c r="QRB126" s="10"/>
      <c r="QRC126" s="10"/>
      <c r="QRD126" s="10"/>
      <c r="QRE126" s="10"/>
      <c r="QRF126" s="10"/>
      <c r="QRG126" s="10"/>
      <c r="QRH126" s="10"/>
      <c r="QRI126" s="10"/>
      <c r="QRJ126" s="10"/>
      <c r="QRK126" s="10"/>
      <c r="QRL126" s="10"/>
      <c r="QRM126" s="10"/>
      <c r="QRN126" s="10"/>
      <c r="QRO126" s="10"/>
      <c r="QRP126" s="10"/>
      <c r="QRQ126" s="10"/>
      <c r="QRR126" s="10"/>
      <c r="QRS126" s="10"/>
      <c r="QRT126" s="10"/>
      <c r="QRU126" s="10"/>
      <c r="QRV126" s="10"/>
      <c r="QRW126" s="10"/>
      <c r="QRX126" s="10"/>
      <c r="QRY126" s="10"/>
      <c r="QRZ126" s="10"/>
      <c r="QSA126" s="10"/>
      <c r="QSB126" s="10"/>
      <c r="QSC126" s="10"/>
      <c r="QSD126" s="10"/>
      <c r="QSE126" s="10"/>
      <c r="QSF126" s="10"/>
      <c r="QSG126" s="10"/>
      <c r="QSH126" s="10"/>
      <c r="QSI126" s="10"/>
      <c r="QSJ126" s="10"/>
      <c r="QSK126" s="10"/>
      <c r="QSL126" s="10"/>
      <c r="QSM126" s="10"/>
      <c r="QSN126" s="10"/>
      <c r="QSO126" s="10"/>
      <c r="QSP126" s="10"/>
      <c r="QSQ126" s="10"/>
      <c r="QSR126" s="10"/>
      <c r="QSS126" s="10"/>
      <c r="QST126" s="10"/>
      <c r="QSU126" s="10"/>
      <c r="QSV126" s="10"/>
      <c r="QSW126" s="10"/>
      <c r="QSX126" s="10"/>
      <c r="QSY126" s="10"/>
      <c r="QSZ126" s="10"/>
      <c r="QTA126" s="10"/>
      <c r="QTB126" s="10"/>
      <c r="QTC126" s="10"/>
      <c r="QTD126" s="10"/>
      <c r="QTE126" s="10"/>
      <c r="QTF126" s="10"/>
      <c r="QTG126" s="10"/>
      <c r="QTH126" s="10"/>
      <c r="QTI126" s="10"/>
      <c r="QTJ126" s="10"/>
      <c r="QTK126" s="10"/>
      <c r="QTL126" s="10"/>
      <c r="QTM126" s="10"/>
      <c r="QTN126" s="10"/>
      <c r="QTO126" s="10"/>
      <c r="QTP126" s="10"/>
      <c r="QTQ126" s="10"/>
      <c r="QTR126" s="10"/>
      <c r="QTS126" s="10"/>
      <c r="QTT126" s="10"/>
      <c r="QTU126" s="10"/>
      <c r="QTV126" s="10"/>
      <c r="QTW126" s="10"/>
      <c r="QTX126" s="10"/>
      <c r="QTY126" s="10"/>
      <c r="QTZ126" s="10"/>
      <c r="QUA126" s="10"/>
      <c r="QUB126" s="10"/>
      <c r="QUC126" s="10"/>
      <c r="QUD126" s="10"/>
      <c r="QUE126" s="10"/>
      <c r="QUF126" s="10"/>
      <c r="QUG126" s="10"/>
      <c r="QUH126" s="10"/>
      <c r="QUI126" s="10"/>
      <c r="QUJ126" s="10"/>
      <c r="QUK126" s="10"/>
      <c r="QUL126" s="10"/>
      <c r="QUM126" s="10"/>
      <c r="QUN126" s="10"/>
      <c r="QUO126" s="10"/>
      <c r="QUP126" s="10"/>
      <c r="QUQ126" s="10"/>
      <c r="QUR126" s="10"/>
      <c r="QUS126" s="10"/>
      <c r="QUT126" s="10"/>
      <c r="QUU126" s="10"/>
      <c r="QUV126" s="10"/>
      <c r="QUW126" s="10"/>
      <c r="QUX126" s="10"/>
      <c r="QUY126" s="10"/>
      <c r="QUZ126" s="10"/>
      <c r="QVA126" s="10"/>
      <c r="QVB126" s="10"/>
      <c r="QVC126" s="10"/>
      <c r="QVD126" s="10"/>
      <c r="QVE126" s="10"/>
      <c r="QVF126" s="10"/>
      <c r="QVG126" s="10"/>
      <c r="QVH126" s="10"/>
      <c r="QVI126" s="10"/>
      <c r="QVJ126" s="10"/>
      <c r="QVK126" s="10"/>
      <c r="QVL126" s="10"/>
      <c r="QVM126" s="10"/>
      <c r="QVN126" s="10"/>
      <c r="QVO126" s="10"/>
      <c r="QVP126" s="10"/>
      <c r="QVQ126" s="10"/>
      <c r="QVR126" s="10"/>
      <c r="QVS126" s="10"/>
      <c r="QVT126" s="10"/>
      <c r="QVU126" s="10"/>
      <c r="QVV126" s="10"/>
      <c r="QVW126" s="10"/>
      <c r="QVX126" s="10"/>
      <c r="QVY126" s="10"/>
      <c r="QVZ126" s="10"/>
      <c r="QWA126" s="10"/>
      <c r="QWB126" s="10"/>
      <c r="QWC126" s="10"/>
      <c r="QWD126" s="10"/>
      <c r="QWE126" s="10"/>
      <c r="QWF126" s="10"/>
      <c r="QWG126" s="10"/>
      <c r="QWH126" s="10"/>
      <c r="QWI126" s="10"/>
      <c r="QWJ126" s="10"/>
      <c r="QWK126" s="10"/>
      <c r="QWL126" s="10"/>
      <c r="QWM126" s="10"/>
      <c r="QWN126" s="10"/>
      <c r="QWO126" s="10"/>
      <c r="QWP126" s="10"/>
      <c r="QWQ126" s="10"/>
      <c r="QWR126" s="10"/>
      <c r="QWS126" s="10"/>
      <c r="QWT126" s="10"/>
      <c r="QWU126" s="10"/>
      <c r="QWV126" s="10"/>
      <c r="QWW126" s="10"/>
      <c r="QWX126" s="10"/>
      <c r="QWY126" s="10"/>
      <c r="QWZ126" s="10"/>
      <c r="QXA126" s="10"/>
      <c r="QXB126" s="10"/>
      <c r="QXC126" s="10"/>
      <c r="QXD126" s="10"/>
      <c r="QXE126" s="10"/>
      <c r="QXF126" s="10"/>
      <c r="QXG126" s="10"/>
      <c r="QXH126" s="10"/>
      <c r="QXI126" s="10"/>
      <c r="QXJ126" s="10"/>
      <c r="QXK126" s="10"/>
      <c r="QXL126" s="10"/>
      <c r="QXM126" s="10"/>
      <c r="QXN126" s="10"/>
      <c r="QXO126" s="10"/>
      <c r="QXP126" s="10"/>
      <c r="QXQ126" s="10"/>
      <c r="QXR126" s="10"/>
      <c r="QXS126" s="10"/>
      <c r="QXT126" s="10"/>
      <c r="QXU126" s="10"/>
      <c r="QXV126" s="10"/>
      <c r="QXW126" s="10"/>
      <c r="QXX126" s="10"/>
      <c r="QXY126" s="10"/>
      <c r="QXZ126" s="10"/>
      <c r="QYA126" s="10"/>
      <c r="QYB126" s="10"/>
      <c r="QYC126" s="10"/>
      <c r="QYD126" s="10"/>
      <c r="QYE126" s="10"/>
      <c r="QYF126" s="10"/>
      <c r="QYG126" s="10"/>
      <c r="QYH126" s="10"/>
      <c r="QYI126" s="10"/>
      <c r="QYJ126" s="10"/>
      <c r="QYK126" s="10"/>
      <c r="QYL126" s="10"/>
      <c r="QYM126" s="10"/>
      <c r="QYN126" s="10"/>
      <c r="QYO126" s="10"/>
      <c r="QYP126" s="10"/>
      <c r="QYQ126" s="10"/>
      <c r="QYR126" s="10"/>
      <c r="QYS126" s="10"/>
      <c r="QYT126" s="10"/>
      <c r="QYU126" s="10"/>
      <c r="QYV126" s="10"/>
      <c r="QYW126" s="10"/>
      <c r="QYX126" s="10"/>
      <c r="QYY126" s="10"/>
      <c r="QYZ126" s="10"/>
      <c r="QZA126" s="10"/>
      <c r="QZB126" s="10"/>
      <c r="QZC126" s="10"/>
      <c r="QZD126" s="10"/>
      <c r="QZE126" s="10"/>
      <c r="QZF126" s="10"/>
      <c r="QZG126" s="10"/>
      <c r="QZH126" s="10"/>
      <c r="QZI126" s="10"/>
      <c r="QZJ126" s="10"/>
      <c r="QZK126" s="10"/>
      <c r="QZL126" s="10"/>
      <c r="QZM126" s="10"/>
      <c r="QZN126" s="10"/>
      <c r="QZO126" s="10"/>
      <c r="QZP126" s="10"/>
      <c r="QZQ126" s="10"/>
      <c r="QZR126" s="10"/>
      <c r="QZS126" s="10"/>
      <c r="QZT126" s="10"/>
      <c r="QZU126" s="10"/>
      <c r="QZV126" s="10"/>
      <c r="QZW126" s="10"/>
      <c r="QZX126" s="10"/>
      <c r="QZY126" s="10"/>
      <c r="QZZ126" s="10"/>
      <c r="RAA126" s="10"/>
      <c r="RAB126" s="10"/>
      <c r="RAC126" s="10"/>
      <c r="RAD126" s="10"/>
      <c r="RAE126" s="10"/>
      <c r="RAF126" s="10"/>
      <c r="RAG126" s="10"/>
      <c r="RAH126" s="10"/>
      <c r="RAI126" s="10"/>
      <c r="RAJ126" s="10"/>
      <c r="RAK126" s="10"/>
      <c r="RAL126" s="10"/>
      <c r="RAM126" s="10"/>
      <c r="RAN126" s="10"/>
      <c r="RAO126" s="10"/>
      <c r="RAP126" s="10"/>
      <c r="RAQ126" s="10"/>
      <c r="RAR126" s="10"/>
      <c r="RAS126" s="10"/>
      <c r="RAT126" s="10"/>
      <c r="RAU126" s="10"/>
      <c r="RAV126" s="10"/>
      <c r="RAW126" s="10"/>
      <c r="RAX126" s="10"/>
      <c r="RAY126" s="10"/>
      <c r="RAZ126" s="10"/>
      <c r="RBA126" s="10"/>
      <c r="RBB126" s="10"/>
      <c r="RBC126" s="10"/>
      <c r="RBD126" s="10"/>
      <c r="RBE126" s="10"/>
      <c r="RBF126" s="10"/>
      <c r="RBG126" s="10"/>
      <c r="RBH126" s="10"/>
      <c r="RBI126" s="10"/>
      <c r="RBJ126" s="10"/>
      <c r="RBK126" s="10"/>
      <c r="RBL126" s="10"/>
      <c r="RBM126" s="10"/>
      <c r="RBN126" s="10"/>
      <c r="RBO126" s="10"/>
      <c r="RBP126" s="10"/>
      <c r="RBQ126" s="10"/>
      <c r="RBR126" s="10"/>
      <c r="RBS126" s="10"/>
      <c r="RBT126" s="10"/>
      <c r="RBU126" s="10"/>
      <c r="RBV126" s="10"/>
      <c r="RBW126" s="10"/>
      <c r="RBX126" s="10"/>
      <c r="RBY126" s="10"/>
      <c r="RBZ126" s="10"/>
      <c r="RCA126" s="10"/>
      <c r="RCB126" s="10"/>
      <c r="RCC126" s="10"/>
      <c r="RCD126" s="10"/>
      <c r="RCE126" s="10"/>
      <c r="RCF126" s="10"/>
      <c r="RCG126" s="10"/>
      <c r="RCH126" s="10"/>
      <c r="RCI126" s="10"/>
      <c r="RCJ126" s="10"/>
      <c r="RCK126" s="10"/>
      <c r="RCL126" s="10"/>
      <c r="RCM126" s="10"/>
      <c r="RCN126" s="10"/>
      <c r="RCO126" s="10"/>
      <c r="RCP126" s="10"/>
      <c r="RCQ126" s="10"/>
      <c r="RCR126" s="10"/>
      <c r="RCS126" s="10"/>
      <c r="RCT126" s="10"/>
      <c r="RCU126" s="10"/>
      <c r="RCV126" s="10"/>
      <c r="RCW126" s="10"/>
      <c r="RCX126" s="10"/>
      <c r="RCY126" s="10"/>
      <c r="RCZ126" s="10"/>
      <c r="RDA126" s="10"/>
      <c r="RDB126" s="10"/>
      <c r="RDC126" s="10"/>
      <c r="RDD126" s="10"/>
      <c r="RDE126" s="10"/>
      <c r="RDF126" s="10"/>
      <c r="RDG126" s="10"/>
      <c r="RDH126" s="10"/>
      <c r="RDI126" s="10"/>
      <c r="RDJ126" s="10"/>
      <c r="RDK126" s="10"/>
      <c r="RDL126" s="10"/>
      <c r="RDM126" s="10"/>
      <c r="RDN126" s="10"/>
      <c r="RDO126" s="10"/>
      <c r="RDP126" s="10"/>
      <c r="RDQ126" s="10"/>
      <c r="RDR126" s="10"/>
      <c r="RDS126" s="10"/>
      <c r="RDT126" s="10"/>
      <c r="RDU126" s="10"/>
      <c r="RDV126" s="10"/>
      <c r="RDW126" s="10"/>
      <c r="RDX126" s="10"/>
      <c r="RDY126" s="10"/>
      <c r="RDZ126" s="10"/>
      <c r="REA126" s="10"/>
      <c r="REB126" s="10"/>
      <c r="REC126" s="10"/>
      <c r="RED126" s="10"/>
      <c r="REE126" s="10"/>
      <c r="REF126" s="10"/>
      <c r="REG126" s="10"/>
      <c r="REH126" s="10"/>
      <c r="REI126" s="10"/>
      <c r="REJ126" s="10"/>
      <c r="REK126" s="10"/>
      <c r="REL126" s="10"/>
      <c r="REM126" s="10"/>
      <c r="REN126" s="10"/>
      <c r="REO126" s="10"/>
      <c r="REP126" s="10"/>
      <c r="REQ126" s="10"/>
      <c r="RER126" s="10"/>
      <c r="RES126" s="10"/>
      <c r="RET126" s="10"/>
      <c r="REU126" s="10"/>
      <c r="REV126" s="10"/>
      <c r="REW126" s="10"/>
      <c r="REX126" s="10"/>
      <c r="REY126" s="10"/>
      <c r="REZ126" s="10"/>
      <c r="RFA126" s="10"/>
      <c r="RFB126" s="10"/>
      <c r="RFC126" s="10"/>
      <c r="RFD126" s="10"/>
      <c r="RFE126" s="10"/>
      <c r="RFF126" s="10"/>
      <c r="RFG126" s="10"/>
      <c r="RFH126" s="10"/>
      <c r="RFI126" s="10"/>
      <c r="RFJ126" s="10"/>
      <c r="RFK126" s="10"/>
      <c r="RFL126" s="10"/>
      <c r="RFM126" s="10"/>
      <c r="RFN126" s="10"/>
      <c r="RFO126" s="10"/>
      <c r="RFP126" s="10"/>
      <c r="RFQ126" s="10"/>
      <c r="RFR126" s="10"/>
      <c r="RFS126" s="10"/>
      <c r="RFT126" s="10"/>
      <c r="RFU126" s="10"/>
      <c r="RFV126" s="10"/>
      <c r="RFW126" s="10"/>
      <c r="RFX126" s="10"/>
      <c r="RFY126" s="10"/>
      <c r="RFZ126" s="10"/>
      <c r="RGA126" s="10"/>
      <c r="RGB126" s="10"/>
      <c r="RGC126" s="10"/>
      <c r="RGD126" s="10"/>
      <c r="RGE126" s="10"/>
      <c r="RGF126" s="10"/>
      <c r="RGG126" s="10"/>
      <c r="RGH126" s="10"/>
      <c r="RGI126" s="10"/>
      <c r="RGJ126" s="10"/>
      <c r="RGK126" s="10"/>
      <c r="RGL126" s="10"/>
      <c r="RGM126" s="10"/>
      <c r="RGN126" s="10"/>
      <c r="RGO126" s="10"/>
      <c r="RGP126" s="10"/>
      <c r="RGQ126" s="10"/>
      <c r="RGR126" s="10"/>
      <c r="RGS126" s="10"/>
      <c r="RGT126" s="10"/>
      <c r="RGU126" s="10"/>
      <c r="RGV126" s="10"/>
      <c r="RGW126" s="10"/>
      <c r="RGX126" s="10"/>
      <c r="RGY126" s="10"/>
      <c r="RGZ126" s="10"/>
      <c r="RHA126" s="10"/>
      <c r="RHB126" s="10"/>
      <c r="RHC126" s="10"/>
      <c r="RHD126" s="10"/>
      <c r="RHE126" s="10"/>
      <c r="RHF126" s="10"/>
      <c r="RHG126" s="10"/>
      <c r="RHH126" s="10"/>
      <c r="RHI126" s="10"/>
      <c r="RHJ126" s="10"/>
      <c r="RHK126" s="10"/>
      <c r="RHL126" s="10"/>
      <c r="RHM126" s="10"/>
      <c r="RHN126" s="10"/>
      <c r="RHO126" s="10"/>
      <c r="RHP126" s="10"/>
      <c r="RHQ126" s="10"/>
      <c r="RHR126" s="10"/>
      <c r="RHS126" s="10"/>
      <c r="RHT126" s="10"/>
      <c r="RHU126" s="10"/>
      <c r="RHV126" s="10"/>
      <c r="RHW126" s="10"/>
      <c r="RHX126" s="10"/>
      <c r="RHY126" s="10"/>
      <c r="RHZ126" s="10"/>
      <c r="RIA126" s="10"/>
      <c r="RIB126" s="10"/>
      <c r="RIC126" s="10"/>
      <c r="RID126" s="10"/>
      <c r="RIE126" s="10"/>
      <c r="RIF126" s="10"/>
      <c r="RIG126" s="10"/>
      <c r="RIH126" s="10"/>
      <c r="RII126" s="10"/>
      <c r="RIJ126" s="10"/>
      <c r="RIK126" s="10"/>
      <c r="RIL126" s="10"/>
      <c r="RIM126" s="10"/>
      <c r="RIN126" s="10"/>
      <c r="RIO126" s="10"/>
      <c r="RIP126" s="10"/>
      <c r="RIQ126" s="10"/>
      <c r="RIR126" s="10"/>
      <c r="RIS126" s="10"/>
      <c r="RIT126" s="10"/>
      <c r="RIU126" s="10"/>
      <c r="RIV126" s="10"/>
      <c r="RIW126" s="10"/>
      <c r="RIX126" s="10"/>
      <c r="RIY126" s="10"/>
      <c r="RIZ126" s="10"/>
      <c r="RJA126" s="10"/>
      <c r="RJB126" s="10"/>
      <c r="RJC126" s="10"/>
      <c r="RJD126" s="10"/>
      <c r="RJE126" s="10"/>
      <c r="RJF126" s="10"/>
      <c r="RJG126" s="10"/>
      <c r="RJH126" s="10"/>
      <c r="RJI126" s="10"/>
      <c r="RJJ126" s="10"/>
      <c r="RJK126" s="10"/>
      <c r="RJL126" s="10"/>
      <c r="RJM126" s="10"/>
      <c r="RJN126" s="10"/>
      <c r="RJO126" s="10"/>
      <c r="RJP126" s="10"/>
      <c r="RJQ126" s="10"/>
      <c r="RJR126" s="10"/>
      <c r="RJS126" s="10"/>
      <c r="RJT126" s="10"/>
      <c r="RJU126" s="10"/>
      <c r="RJV126" s="10"/>
      <c r="RJW126" s="10"/>
      <c r="RJX126" s="10"/>
      <c r="RJY126" s="10"/>
      <c r="RJZ126" s="10"/>
      <c r="RKA126" s="10"/>
      <c r="RKB126" s="10"/>
      <c r="RKC126" s="10"/>
      <c r="RKD126" s="10"/>
      <c r="RKE126" s="10"/>
      <c r="RKF126" s="10"/>
      <c r="RKG126" s="10"/>
      <c r="RKH126" s="10"/>
      <c r="RKI126" s="10"/>
      <c r="RKJ126" s="10"/>
      <c r="RKK126" s="10"/>
      <c r="RKL126" s="10"/>
      <c r="RKM126" s="10"/>
      <c r="RKN126" s="10"/>
      <c r="RKO126" s="10"/>
      <c r="RKP126" s="10"/>
      <c r="RKQ126" s="10"/>
      <c r="RKR126" s="10"/>
      <c r="RKS126" s="10"/>
      <c r="RKT126" s="10"/>
      <c r="RKU126" s="10"/>
      <c r="RKV126" s="10"/>
      <c r="RKW126" s="10"/>
      <c r="RKX126" s="10"/>
      <c r="RKY126" s="10"/>
      <c r="RKZ126" s="10"/>
      <c r="RLA126" s="10"/>
      <c r="RLB126" s="10"/>
      <c r="RLC126" s="10"/>
      <c r="RLD126" s="10"/>
      <c r="RLE126" s="10"/>
      <c r="RLF126" s="10"/>
      <c r="RLG126" s="10"/>
      <c r="RLH126" s="10"/>
      <c r="RLI126" s="10"/>
      <c r="RLJ126" s="10"/>
      <c r="RLK126" s="10"/>
      <c r="RLL126" s="10"/>
      <c r="RLM126" s="10"/>
      <c r="RLN126" s="10"/>
      <c r="RLO126" s="10"/>
      <c r="RLP126" s="10"/>
      <c r="RLQ126" s="10"/>
      <c r="RLR126" s="10"/>
      <c r="RLS126" s="10"/>
      <c r="RLT126" s="10"/>
      <c r="RLU126" s="10"/>
      <c r="RLV126" s="10"/>
      <c r="RLW126" s="10"/>
      <c r="RLX126" s="10"/>
      <c r="RLY126" s="10"/>
      <c r="RLZ126" s="10"/>
      <c r="RMA126" s="10"/>
      <c r="RMB126" s="10"/>
      <c r="RMC126" s="10"/>
      <c r="RMD126" s="10"/>
      <c r="RME126" s="10"/>
      <c r="RMF126" s="10"/>
      <c r="RMG126" s="10"/>
      <c r="RMH126" s="10"/>
      <c r="RMI126" s="10"/>
      <c r="RMJ126" s="10"/>
      <c r="RMK126" s="10"/>
      <c r="RML126" s="10"/>
      <c r="RMM126" s="10"/>
      <c r="RMN126" s="10"/>
      <c r="RMO126" s="10"/>
      <c r="RMP126" s="10"/>
      <c r="RMQ126" s="10"/>
      <c r="RMR126" s="10"/>
      <c r="RMS126" s="10"/>
      <c r="RMT126" s="10"/>
      <c r="RMU126" s="10"/>
      <c r="RMV126" s="10"/>
      <c r="RMW126" s="10"/>
      <c r="RMX126" s="10"/>
      <c r="RMY126" s="10"/>
      <c r="RMZ126" s="10"/>
      <c r="RNA126" s="10"/>
      <c r="RNB126" s="10"/>
      <c r="RNC126" s="10"/>
      <c r="RND126" s="10"/>
      <c r="RNE126" s="10"/>
      <c r="RNF126" s="10"/>
      <c r="RNG126" s="10"/>
      <c r="RNH126" s="10"/>
      <c r="RNI126" s="10"/>
      <c r="RNJ126" s="10"/>
      <c r="RNK126" s="10"/>
      <c r="RNL126" s="10"/>
      <c r="RNM126" s="10"/>
      <c r="RNN126" s="10"/>
      <c r="RNO126" s="10"/>
      <c r="RNP126" s="10"/>
      <c r="RNQ126" s="10"/>
      <c r="RNR126" s="10"/>
      <c r="RNS126" s="10"/>
      <c r="RNT126" s="10"/>
      <c r="RNU126" s="10"/>
      <c r="RNV126" s="10"/>
      <c r="RNW126" s="10"/>
      <c r="RNX126" s="10"/>
      <c r="RNY126" s="10"/>
      <c r="RNZ126" s="10"/>
      <c r="ROA126" s="10"/>
      <c r="ROB126" s="10"/>
      <c r="ROC126" s="10"/>
      <c r="ROD126" s="10"/>
      <c r="ROE126" s="10"/>
      <c r="ROF126" s="10"/>
      <c r="ROG126" s="10"/>
      <c r="ROH126" s="10"/>
      <c r="ROI126" s="10"/>
      <c r="ROJ126" s="10"/>
      <c r="ROK126" s="10"/>
      <c r="ROL126" s="10"/>
      <c r="ROM126" s="10"/>
      <c r="RON126" s="10"/>
      <c r="ROO126" s="10"/>
      <c r="ROP126" s="10"/>
      <c r="ROQ126" s="10"/>
      <c r="ROR126" s="10"/>
      <c r="ROS126" s="10"/>
      <c r="ROT126" s="10"/>
      <c r="ROU126" s="10"/>
      <c r="ROV126" s="10"/>
      <c r="ROW126" s="10"/>
      <c r="ROX126" s="10"/>
      <c r="ROY126" s="10"/>
      <c r="ROZ126" s="10"/>
      <c r="RPA126" s="10"/>
      <c r="RPB126" s="10"/>
      <c r="RPC126" s="10"/>
      <c r="RPD126" s="10"/>
      <c r="RPE126" s="10"/>
      <c r="RPF126" s="10"/>
      <c r="RPG126" s="10"/>
      <c r="RPH126" s="10"/>
      <c r="RPI126" s="10"/>
      <c r="RPJ126" s="10"/>
      <c r="RPK126" s="10"/>
      <c r="RPL126" s="10"/>
      <c r="RPM126" s="10"/>
      <c r="RPN126" s="10"/>
      <c r="RPO126" s="10"/>
      <c r="RPP126" s="10"/>
      <c r="RPQ126" s="10"/>
      <c r="RPR126" s="10"/>
      <c r="RPS126" s="10"/>
      <c r="RPT126" s="10"/>
      <c r="RPU126" s="10"/>
      <c r="RPV126" s="10"/>
      <c r="RPW126" s="10"/>
      <c r="RPX126" s="10"/>
      <c r="RPY126" s="10"/>
      <c r="RPZ126" s="10"/>
      <c r="RQA126" s="10"/>
      <c r="RQB126" s="10"/>
      <c r="RQC126" s="10"/>
      <c r="RQD126" s="10"/>
      <c r="RQE126" s="10"/>
      <c r="RQF126" s="10"/>
      <c r="RQG126" s="10"/>
      <c r="RQH126" s="10"/>
      <c r="RQI126" s="10"/>
      <c r="RQJ126" s="10"/>
      <c r="RQK126" s="10"/>
      <c r="RQL126" s="10"/>
      <c r="RQM126" s="10"/>
      <c r="RQN126" s="10"/>
      <c r="RQO126" s="10"/>
      <c r="RQP126" s="10"/>
      <c r="RQQ126" s="10"/>
      <c r="RQR126" s="10"/>
      <c r="RQS126" s="10"/>
      <c r="RQT126" s="10"/>
      <c r="RQU126" s="10"/>
      <c r="RQV126" s="10"/>
      <c r="RQW126" s="10"/>
      <c r="RQX126" s="10"/>
      <c r="RQY126" s="10"/>
      <c r="RQZ126" s="10"/>
      <c r="RRA126" s="10"/>
      <c r="RRB126" s="10"/>
      <c r="RRC126" s="10"/>
      <c r="RRD126" s="10"/>
      <c r="RRE126" s="10"/>
      <c r="RRF126" s="10"/>
      <c r="RRG126" s="10"/>
      <c r="RRH126" s="10"/>
      <c r="RRI126" s="10"/>
      <c r="RRJ126" s="10"/>
      <c r="RRK126" s="10"/>
      <c r="RRL126" s="10"/>
      <c r="RRM126" s="10"/>
      <c r="RRN126" s="10"/>
      <c r="RRO126" s="10"/>
      <c r="RRP126" s="10"/>
      <c r="RRQ126" s="10"/>
      <c r="RRR126" s="10"/>
      <c r="RRS126" s="10"/>
      <c r="RRT126" s="10"/>
      <c r="RRU126" s="10"/>
      <c r="RRV126" s="10"/>
      <c r="RRW126" s="10"/>
      <c r="RRX126" s="10"/>
      <c r="RRY126" s="10"/>
      <c r="RRZ126" s="10"/>
      <c r="RSA126" s="10"/>
      <c r="RSB126" s="10"/>
      <c r="RSC126" s="10"/>
      <c r="RSD126" s="10"/>
      <c r="RSE126" s="10"/>
      <c r="RSF126" s="10"/>
      <c r="RSG126" s="10"/>
      <c r="RSH126" s="10"/>
      <c r="RSI126" s="10"/>
      <c r="RSJ126" s="10"/>
      <c r="RSK126" s="10"/>
      <c r="RSL126" s="10"/>
      <c r="RSM126" s="10"/>
      <c r="RSN126" s="10"/>
      <c r="RSO126" s="10"/>
      <c r="RSP126" s="10"/>
      <c r="RSQ126" s="10"/>
      <c r="RSR126" s="10"/>
      <c r="RSS126" s="10"/>
      <c r="RST126" s="10"/>
      <c r="RSU126" s="10"/>
      <c r="RSV126" s="10"/>
      <c r="RSW126" s="10"/>
      <c r="RSX126" s="10"/>
      <c r="RSY126" s="10"/>
      <c r="RSZ126" s="10"/>
      <c r="RTA126" s="10"/>
      <c r="RTB126" s="10"/>
      <c r="RTC126" s="10"/>
      <c r="RTD126" s="10"/>
      <c r="RTE126" s="10"/>
      <c r="RTF126" s="10"/>
      <c r="RTG126" s="10"/>
      <c r="RTH126" s="10"/>
      <c r="RTI126" s="10"/>
      <c r="RTJ126" s="10"/>
      <c r="RTK126" s="10"/>
      <c r="RTL126" s="10"/>
      <c r="RTM126" s="10"/>
      <c r="RTN126" s="10"/>
      <c r="RTO126" s="10"/>
      <c r="RTP126" s="10"/>
      <c r="RTQ126" s="10"/>
      <c r="RTR126" s="10"/>
      <c r="RTS126" s="10"/>
      <c r="RTT126" s="10"/>
      <c r="RTU126" s="10"/>
      <c r="RTV126" s="10"/>
      <c r="RTW126" s="10"/>
      <c r="RTX126" s="10"/>
      <c r="RTY126" s="10"/>
      <c r="RTZ126" s="10"/>
      <c r="RUA126" s="10"/>
      <c r="RUB126" s="10"/>
      <c r="RUC126" s="10"/>
      <c r="RUD126" s="10"/>
      <c r="RUE126" s="10"/>
      <c r="RUF126" s="10"/>
      <c r="RUG126" s="10"/>
      <c r="RUH126" s="10"/>
      <c r="RUI126" s="10"/>
      <c r="RUJ126" s="10"/>
      <c r="RUK126" s="10"/>
      <c r="RUL126" s="10"/>
      <c r="RUM126" s="10"/>
      <c r="RUN126" s="10"/>
      <c r="RUO126" s="10"/>
      <c r="RUP126" s="10"/>
      <c r="RUQ126" s="10"/>
      <c r="RUR126" s="10"/>
      <c r="RUS126" s="10"/>
      <c r="RUT126" s="10"/>
      <c r="RUU126" s="10"/>
      <c r="RUV126" s="10"/>
      <c r="RUW126" s="10"/>
      <c r="RUX126" s="10"/>
      <c r="RUY126" s="10"/>
      <c r="RUZ126" s="10"/>
      <c r="RVA126" s="10"/>
      <c r="RVB126" s="10"/>
      <c r="RVC126" s="10"/>
      <c r="RVD126" s="10"/>
      <c r="RVE126" s="10"/>
      <c r="RVF126" s="10"/>
      <c r="RVG126" s="10"/>
      <c r="RVH126" s="10"/>
      <c r="RVI126" s="10"/>
      <c r="RVJ126" s="10"/>
      <c r="RVK126" s="10"/>
      <c r="RVL126" s="10"/>
      <c r="RVM126" s="10"/>
      <c r="RVN126" s="10"/>
      <c r="RVO126" s="10"/>
      <c r="RVP126" s="10"/>
      <c r="RVQ126" s="10"/>
      <c r="RVR126" s="10"/>
      <c r="RVS126" s="10"/>
      <c r="RVT126" s="10"/>
      <c r="RVU126" s="10"/>
      <c r="RVV126" s="10"/>
      <c r="RVW126" s="10"/>
      <c r="RVX126" s="10"/>
      <c r="RVY126" s="10"/>
      <c r="RVZ126" s="10"/>
      <c r="RWA126" s="10"/>
      <c r="RWB126" s="10"/>
      <c r="RWC126" s="10"/>
      <c r="RWD126" s="10"/>
      <c r="RWE126" s="10"/>
      <c r="RWF126" s="10"/>
      <c r="RWG126" s="10"/>
      <c r="RWH126" s="10"/>
      <c r="RWI126" s="10"/>
      <c r="RWJ126" s="10"/>
      <c r="RWK126" s="10"/>
      <c r="RWL126" s="10"/>
      <c r="RWM126" s="10"/>
      <c r="RWN126" s="10"/>
      <c r="RWO126" s="10"/>
      <c r="RWP126" s="10"/>
      <c r="RWQ126" s="10"/>
      <c r="RWR126" s="10"/>
      <c r="RWS126" s="10"/>
      <c r="RWT126" s="10"/>
      <c r="RWU126" s="10"/>
      <c r="RWV126" s="10"/>
      <c r="RWW126" s="10"/>
      <c r="RWX126" s="10"/>
      <c r="RWY126" s="10"/>
      <c r="RWZ126" s="10"/>
      <c r="RXA126" s="10"/>
      <c r="RXB126" s="10"/>
      <c r="RXC126" s="10"/>
      <c r="RXD126" s="10"/>
      <c r="RXE126" s="10"/>
      <c r="RXF126" s="10"/>
      <c r="RXG126" s="10"/>
      <c r="RXH126" s="10"/>
      <c r="RXI126" s="10"/>
      <c r="RXJ126" s="10"/>
      <c r="RXK126" s="10"/>
      <c r="RXL126" s="10"/>
      <c r="RXM126" s="10"/>
      <c r="RXN126" s="10"/>
      <c r="RXO126" s="10"/>
      <c r="RXP126" s="10"/>
      <c r="RXQ126" s="10"/>
      <c r="RXR126" s="10"/>
      <c r="RXS126" s="10"/>
      <c r="RXT126" s="10"/>
      <c r="RXU126" s="10"/>
      <c r="RXV126" s="10"/>
      <c r="RXW126" s="10"/>
      <c r="RXX126" s="10"/>
      <c r="RXY126" s="10"/>
      <c r="RXZ126" s="10"/>
      <c r="RYA126" s="10"/>
      <c r="RYB126" s="10"/>
      <c r="RYC126" s="10"/>
      <c r="RYD126" s="10"/>
      <c r="RYE126" s="10"/>
      <c r="RYF126" s="10"/>
      <c r="RYG126" s="10"/>
      <c r="RYH126" s="10"/>
      <c r="RYI126" s="10"/>
      <c r="RYJ126" s="10"/>
      <c r="RYK126" s="10"/>
      <c r="RYL126" s="10"/>
      <c r="RYM126" s="10"/>
      <c r="RYN126" s="10"/>
      <c r="RYO126" s="10"/>
      <c r="RYP126" s="10"/>
      <c r="RYQ126" s="10"/>
      <c r="RYR126" s="10"/>
      <c r="RYS126" s="10"/>
      <c r="RYT126" s="10"/>
      <c r="RYU126" s="10"/>
      <c r="RYV126" s="10"/>
      <c r="RYW126" s="10"/>
      <c r="RYX126" s="10"/>
      <c r="RYY126" s="10"/>
      <c r="RYZ126" s="10"/>
      <c r="RZA126" s="10"/>
      <c r="RZB126" s="10"/>
      <c r="RZC126" s="10"/>
      <c r="RZD126" s="10"/>
      <c r="RZE126" s="10"/>
      <c r="RZF126" s="10"/>
      <c r="RZG126" s="10"/>
      <c r="RZH126" s="10"/>
      <c r="RZI126" s="10"/>
      <c r="RZJ126" s="10"/>
      <c r="RZK126" s="10"/>
      <c r="RZL126" s="10"/>
      <c r="RZM126" s="10"/>
      <c r="RZN126" s="10"/>
      <c r="RZO126" s="10"/>
      <c r="RZP126" s="10"/>
      <c r="RZQ126" s="10"/>
      <c r="RZR126" s="10"/>
      <c r="RZS126" s="10"/>
      <c r="RZT126" s="10"/>
      <c r="RZU126" s="10"/>
      <c r="RZV126" s="10"/>
      <c r="RZW126" s="10"/>
      <c r="RZX126" s="10"/>
      <c r="RZY126" s="10"/>
      <c r="RZZ126" s="10"/>
      <c r="SAA126" s="10"/>
      <c r="SAB126" s="10"/>
      <c r="SAC126" s="10"/>
      <c r="SAD126" s="10"/>
      <c r="SAE126" s="10"/>
      <c r="SAF126" s="10"/>
      <c r="SAG126" s="10"/>
      <c r="SAH126" s="10"/>
      <c r="SAI126" s="10"/>
      <c r="SAJ126" s="10"/>
      <c r="SAK126" s="10"/>
      <c r="SAL126" s="10"/>
      <c r="SAM126" s="10"/>
      <c r="SAN126" s="10"/>
      <c r="SAO126" s="10"/>
      <c r="SAP126" s="10"/>
      <c r="SAQ126" s="10"/>
      <c r="SAR126" s="10"/>
      <c r="SAS126" s="10"/>
      <c r="SAT126" s="10"/>
      <c r="SAU126" s="10"/>
      <c r="SAV126" s="10"/>
      <c r="SAW126" s="10"/>
      <c r="SAX126" s="10"/>
      <c r="SAY126" s="10"/>
      <c r="SAZ126" s="10"/>
      <c r="SBA126" s="10"/>
      <c r="SBB126" s="10"/>
      <c r="SBC126" s="10"/>
      <c r="SBD126" s="10"/>
      <c r="SBE126" s="10"/>
      <c r="SBF126" s="10"/>
      <c r="SBG126" s="10"/>
      <c r="SBH126" s="10"/>
      <c r="SBI126" s="10"/>
      <c r="SBJ126" s="10"/>
      <c r="SBK126" s="10"/>
      <c r="SBL126" s="10"/>
      <c r="SBM126" s="10"/>
      <c r="SBN126" s="10"/>
      <c r="SBO126" s="10"/>
      <c r="SBP126" s="10"/>
      <c r="SBQ126" s="10"/>
      <c r="SBR126" s="10"/>
      <c r="SBS126" s="10"/>
      <c r="SBT126" s="10"/>
      <c r="SBU126" s="10"/>
      <c r="SBV126" s="10"/>
      <c r="SBW126" s="10"/>
      <c r="SBX126" s="10"/>
      <c r="SBY126" s="10"/>
      <c r="SBZ126" s="10"/>
      <c r="SCA126" s="10"/>
      <c r="SCB126" s="10"/>
      <c r="SCC126" s="10"/>
      <c r="SCD126" s="10"/>
      <c r="SCE126" s="10"/>
      <c r="SCF126" s="10"/>
      <c r="SCG126" s="10"/>
      <c r="SCH126" s="10"/>
      <c r="SCI126" s="10"/>
      <c r="SCJ126" s="10"/>
      <c r="SCK126" s="10"/>
      <c r="SCL126" s="10"/>
      <c r="SCM126" s="10"/>
      <c r="SCN126" s="10"/>
      <c r="SCO126" s="10"/>
      <c r="SCP126" s="10"/>
      <c r="SCQ126" s="10"/>
      <c r="SCR126" s="10"/>
      <c r="SCS126" s="10"/>
      <c r="SCT126" s="10"/>
      <c r="SCU126" s="10"/>
      <c r="SCV126" s="10"/>
      <c r="SCW126" s="10"/>
      <c r="SCX126" s="10"/>
      <c r="SCY126" s="10"/>
      <c r="SCZ126" s="10"/>
      <c r="SDA126" s="10"/>
      <c r="SDB126" s="10"/>
      <c r="SDC126" s="10"/>
      <c r="SDD126" s="10"/>
      <c r="SDE126" s="10"/>
      <c r="SDF126" s="10"/>
      <c r="SDG126" s="10"/>
      <c r="SDH126" s="10"/>
      <c r="SDI126" s="10"/>
      <c r="SDJ126" s="10"/>
      <c r="SDK126" s="10"/>
      <c r="SDL126" s="10"/>
      <c r="SDM126" s="10"/>
      <c r="SDN126" s="10"/>
      <c r="SDO126" s="10"/>
      <c r="SDP126" s="10"/>
      <c r="SDQ126" s="10"/>
      <c r="SDR126" s="10"/>
      <c r="SDS126" s="10"/>
      <c r="SDT126" s="10"/>
      <c r="SDU126" s="10"/>
      <c r="SDV126" s="10"/>
      <c r="SDW126" s="10"/>
      <c r="SDX126" s="10"/>
      <c r="SDY126" s="10"/>
      <c r="SDZ126" s="10"/>
      <c r="SEA126" s="10"/>
      <c r="SEB126" s="10"/>
      <c r="SEC126" s="10"/>
      <c r="SED126" s="10"/>
      <c r="SEE126" s="10"/>
      <c r="SEF126" s="10"/>
      <c r="SEG126" s="10"/>
      <c r="SEH126" s="10"/>
      <c r="SEI126" s="10"/>
      <c r="SEJ126" s="10"/>
      <c r="SEK126" s="10"/>
      <c r="SEL126" s="10"/>
      <c r="SEM126" s="10"/>
      <c r="SEN126" s="10"/>
      <c r="SEO126" s="10"/>
      <c r="SEP126" s="10"/>
      <c r="SEQ126" s="10"/>
      <c r="SER126" s="10"/>
      <c r="SES126" s="10"/>
      <c r="SET126" s="10"/>
      <c r="SEU126" s="10"/>
      <c r="SEV126" s="10"/>
      <c r="SEW126" s="10"/>
      <c r="SEX126" s="10"/>
      <c r="SEY126" s="10"/>
      <c r="SEZ126" s="10"/>
      <c r="SFA126" s="10"/>
      <c r="SFB126" s="10"/>
      <c r="SFC126" s="10"/>
      <c r="SFD126" s="10"/>
      <c r="SFE126" s="10"/>
      <c r="SFF126" s="10"/>
      <c r="SFG126" s="10"/>
      <c r="SFH126" s="10"/>
      <c r="SFI126" s="10"/>
      <c r="SFJ126" s="10"/>
      <c r="SFK126" s="10"/>
      <c r="SFL126" s="10"/>
      <c r="SFM126" s="10"/>
      <c r="SFN126" s="10"/>
      <c r="SFO126" s="10"/>
      <c r="SFP126" s="10"/>
      <c r="SFQ126" s="10"/>
      <c r="SFR126" s="10"/>
      <c r="SFS126" s="10"/>
      <c r="SFT126" s="10"/>
      <c r="SFU126" s="10"/>
      <c r="SFV126" s="10"/>
      <c r="SFW126" s="10"/>
      <c r="SFX126" s="10"/>
      <c r="SFY126" s="10"/>
      <c r="SFZ126" s="10"/>
      <c r="SGA126" s="10"/>
      <c r="SGB126" s="10"/>
      <c r="SGC126" s="10"/>
      <c r="SGD126" s="10"/>
      <c r="SGE126" s="10"/>
      <c r="SGF126" s="10"/>
      <c r="SGG126" s="10"/>
      <c r="SGH126" s="10"/>
      <c r="SGI126" s="10"/>
      <c r="SGJ126" s="10"/>
      <c r="SGK126" s="10"/>
      <c r="SGL126" s="10"/>
      <c r="SGM126" s="10"/>
      <c r="SGN126" s="10"/>
      <c r="SGO126" s="10"/>
      <c r="SGP126" s="10"/>
      <c r="SGQ126" s="10"/>
      <c r="SGR126" s="10"/>
      <c r="SGS126" s="10"/>
      <c r="SGT126" s="10"/>
      <c r="SGU126" s="10"/>
      <c r="SGV126" s="10"/>
      <c r="SGW126" s="10"/>
      <c r="SGX126" s="10"/>
      <c r="SGY126" s="10"/>
      <c r="SGZ126" s="10"/>
      <c r="SHA126" s="10"/>
      <c r="SHB126" s="10"/>
      <c r="SHC126" s="10"/>
      <c r="SHD126" s="10"/>
      <c r="SHE126" s="10"/>
      <c r="SHF126" s="10"/>
      <c r="SHG126" s="10"/>
      <c r="SHH126" s="10"/>
      <c r="SHI126" s="10"/>
      <c r="SHJ126" s="10"/>
      <c r="SHK126" s="10"/>
      <c r="SHL126" s="10"/>
      <c r="SHM126" s="10"/>
      <c r="SHN126" s="10"/>
      <c r="SHO126" s="10"/>
      <c r="SHP126" s="10"/>
      <c r="SHQ126" s="10"/>
      <c r="SHR126" s="10"/>
      <c r="SHS126" s="10"/>
      <c r="SHT126" s="10"/>
      <c r="SHU126" s="10"/>
      <c r="SHV126" s="10"/>
      <c r="SHW126" s="10"/>
      <c r="SHX126" s="10"/>
      <c r="SHY126" s="10"/>
      <c r="SHZ126" s="10"/>
      <c r="SIA126" s="10"/>
      <c r="SIB126" s="10"/>
      <c r="SIC126" s="10"/>
      <c r="SID126" s="10"/>
      <c r="SIE126" s="10"/>
      <c r="SIF126" s="10"/>
      <c r="SIG126" s="10"/>
      <c r="SIH126" s="10"/>
      <c r="SII126" s="10"/>
      <c r="SIJ126" s="10"/>
      <c r="SIK126" s="10"/>
      <c r="SIL126" s="10"/>
      <c r="SIM126" s="10"/>
      <c r="SIN126" s="10"/>
      <c r="SIO126" s="10"/>
      <c r="SIP126" s="10"/>
      <c r="SIQ126" s="10"/>
      <c r="SIR126" s="10"/>
      <c r="SIS126" s="10"/>
      <c r="SIT126" s="10"/>
      <c r="SIU126" s="10"/>
      <c r="SIV126" s="10"/>
      <c r="SIW126" s="10"/>
      <c r="SIX126" s="10"/>
      <c r="SIY126" s="10"/>
      <c r="SIZ126" s="10"/>
      <c r="SJA126" s="10"/>
      <c r="SJB126" s="10"/>
      <c r="SJC126" s="10"/>
      <c r="SJD126" s="10"/>
      <c r="SJE126" s="10"/>
      <c r="SJF126" s="10"/>
      <c r="SJG126" s="10"/>
      <c r="SJH126" s="10"/>
      <c r="SJI126" s="10"/>
      <c r="SJJ126" s="10"/>
      <c r="SJK126" s="10"/>
      <c r="SJL126" s="10"/>
      <c r="SJM126" s="10"/>
      <c r="SJN126" s="10"/>
      <c r="SJO126" s="10"/>
      <c r="SJP126" s="10"/>
      <c r="SJQ126" s="10"/>
      <c r="SJR126" s="10"/>
      <c r="SJS126" s="10"/>
      <c r="SJT126" s="10"/>
      <c r="SJU126" s="10"/>
      <c r="SJV126" s="10"/>
      <c r="SJW126" s="10"/>
      <c r="SJX126" s="10"/>
      <c r="SJY126" s="10"/>
      <c r="SJZ126" s="10"/>
      <c r="SKA126" s="10"/>
      <c r="SKB126" s="10"/>
      <c r="SKC126" s="10"/>
      <c r="SKD126" s="10"/>
      <c r="SKE126" s="10"/>
      <c r="SKF126" s="10"/>
      <c r="SKG126" s="10"/>
      <c r="SKH126" s="10"/>
      <c r="SKI126" s="10"/>
      <c r="SKJ126" s="10"/>
      <c r="SKK126" s="10"/>
      <c r="SKL126" s="10"/>
      <c r="SKM126" s="10"/>
      <c r="SKN126" s="10"/>
      <c r="SKO126" s="10"/>
      <c r="SKP126" s="10"/>
      <c r="SKQ126" s="10"/>
      <c r="SKR126" s="10"/>
      <c r="SKS126" s="10"/>
      <c r="SKT126" s="10"/>
      <c r="SKU126" s="10"/>
      <c r="SKV126" s="10"/>
      <c r="SKW126" s="10"/>
      <c r="SKX126" s="10"/>
      <c r="SKY126" s="10"/>
      <c r="SKZ126" s="10"/>
      <c r="SLA126" s="10"/>
      <c r="SLB126" s="10"/>
      <c r="SLC126" s="10"/>
      <c r="SLD126" s="10"/>
      <c r="SLE126" s="10"/>
      <c r="SLF126" s="10"/>
      <c r="SLG126" s="10"/>
      <c r="SLH126" s="10"/>
      <c r="SLI126" s="10"/>
      <c r="SLJ126" s="10"/>
      <c r="SLK126" s="10"/>
      <c r="SLL126" s="10"/>
      <c r="SLM126" s="10"/>
      <c r="SLN126" s="10"/>
      <c r="SLO126" s="10"/>
      <c r="SLP126" s="10"/>
      <c r="SLQ126" s="10"/>
      <c r="SLR126" s="10"/>
      <c r="SLS126" s="10"/>
      <c r="SLT126" s="10"/>
      <c r="SLU126" s="10"/>
      <c r="SLV126" s="10"/>
      <c r="SLW126" s="10"/>
      <c r="SLX126" s="10"/>
      <c r="SLY126" s="10"/>
      <c r="SLZ126" s="10"/>
      <c r="SMA126" s="10"/>
      <c r="SMB126" s="10"/>
      <c r="SMC126" s="10"/>
      <c r="SMD126" s="10"/>
      <c r="SME126" s="10"/>
      <c r="SMF126" s="10"/>
      <c r="SMG126" s="10"/>
      <c r="SMH126" s="10"/>
      <c r="SMI126" s="10"/>
      <c r="SMJ126" s="10"/>
      <c r="SMK126" s="10"/>
      <c r="SML126" s="10"/>
      <c r="SMM126" s="10"/>
      <c r="SMN126" s="10"/>
      <c r="SMO126" s="10"/>
      <c r="SMP126" s="10"/>
      <c r="SMQ126" s="10"/>
      <c r="SMR126" s="10"/>
      <c r="SMS126" s="10"/>
      <c r="SMT126" s="10"/>
      <c r="SMU126" s="10"/>
      <c r="SMV126" s="10"/>
      <c r="SMW126" s="10"/>
      <c r="SMX126" s="10"/>
      <c r="SMY126" s="10"/>
      <c r="SMZ126" s="10"/>
      <c r="SNA126" s="10"/>
      <c r="SNB126" s="10"/>
      <c r="SNC126" s="10"/>
      <c r="SND126" s="10"/>
      <c r="SNE126" s="10"/>
      <c r="SNF126" s="10"/>
      <c r="SNG126" s="10"/>
      <c r="SNH126" s="10"/>
      <c r="SNI126" s="10"/>
      <c r="SNJ126" s="10"/>
      <c r="SNK126" s="10"/>
      <c r="SNL126" s="10"/>
      <c r="SNM126" s="10"/>
      <c r="SNN126" s="10"/>
      <c r="SNO126" s="10"/>
      <c r="SNP126" s="10"/>
      <c r="SNQ126" s="10"/>
      <c r="SNR126" s="10"/>
      <c r="SNS126" s="10"/>
      <c r="SNT126" s="10"/>
      <c r="SNU126" s="10"/>
      <c r="SNV126" s="10"/>
      <c r="SNW126" s="10"/>
      <c r="SNX126" s="10"/>
      <c r="SNY126" s="10"/>
      <c r="SNZ126" s="10"/>
      <c r="SOA126" s="10"/>
      <c r="SOB126" s="10"/>
      <c r="SOC126" s="10"/>
      <c r="SOD126" s="10"/>
      <c r="SOE126" s="10"/>
      <c r="SOF126" s="10"/>
      <c r="SOG126" s="10"/>
      <c r="SOH126" s="10"/>
      <c r="SOI126" s="10"/>
      <c r="SOJ126" s="10"/>
      <c r="SOK126" s="10"/>
      <c r="SOL126" s="10"/>
      <c r="SOM126" s="10"/>
      <c r="SON126" s="10"/>
      <c r="SOO126" s="10"/>
      <c r="SOP126" s="10"/>
      <c r="SOQ126" s="10"/>
      <c r="SOR126" s="10"/>
      <c r="SOS126" s="10"/>
      <c r="SOT126" s="10"/>
      <c r="SOU126" s="10"/>
      <c r="SOV126" s="10"/>
      <c r="SOW126" s="10"/>
      <c r="SOX126" s="10"/>
      <c r="SOY126" s="10"/>
      <c r="SOZ126" s="10"/>
      <c r="SPA126" s="10"/>
      <c r="SPB126" s="10"/>
      <c r="SPC126" s="10"/>
      <c r="SPD126" s="10"/>
      <c r="SPE126" s="10"/>
      <c r="SPF126" s="10"/>
      <c r="SPG126" s="10"/>
      <c r="SPH126" s="10"/>
      <c r="SPI126" s="10"/>
      <c r="SPJ126" s="10"/>
      <c r="SPK126" s="10"/>
      <c r="SPL126" s="10"/>
      <c r="SPM126" s="10"/>
      <c r="SPN126" s="10"/>
      <c r="SPO126" s="10"/>
      <c r="SPP126" s="10"/>
      <c r="SPQ126" s="10"/>
      <c r="SPR126" s="10"/>
      <c r="SPS126" s="10"/>
      <c r="SPT126" s="10"/>
      <c r="SPU126" s="10"/>
      <c r="SPV126" s="10"/>
      <c r="SPW126" s="10"/>
      <c r="SPX126" s="10"/>
      <c r="SPY126" s="10"/>
      <c r="SPZ126" s="10"/>
      <c r="SQA126" s="10"/>
      <c r="SQB126" s="10"/>
      <c r="SQC126" s="10"/>
      <c r="SQD126" s="10"/>
      <c r="SQE126" s="10"/>
      <c r="SQF126" s="10"/>
      <c r="SQG126" s="10"/>
      <c r="SQH126" s="10"/>
      <c r="SQI126" s="10"/>
      <c r="SQJ126" s="10"/>
      <c r="SQK126" s="10"/>
      <c r="SQL126" s="10"/>
      <c r="SQM126" s="10"/>
      <c r="SQN126" s="10"/>
      <c r="SQO126" s="10"/>
      <c r="SQP126" s="10"/>
      <c r="SQQ126" s="10"/>
      <c r="SQR126" s="10"/>
      <c r="SQS126" s="10"/>
      <c r="SQT126" s="10"/>
      <c r="SQU126" s="10"/>
      <c r="SQV126" s="10"/>
      <c r="SQW126" s="10"/>
      <c r="SQX126" s="10"/>
      <c r="SQY126" s="10"/>
      <c r="SQZ126" s="10"/>
      <c r="SRA126" s="10"/>
      <c r="SRB126" s="10"/>
      <c r="SRC126" s="10"/>
      <c r="SRD126" s="10"/>
      <c r="SRE126" s="10"/>
      <c r="SRF126" s="10"/>
      <c r="SRG126" s="10"/>
      <c r="SRH126" s="10"/>
      <c r="SRI126" s="10"/>
      <c r="SRJ126" s="10"/>
      <c r="SRK126" s="10"/>
      <c r="SRL126" s="10"/>
      <c r="SRM126" s="10"/>
      <c r="SRN126" s="10"/>
      <c r="SRO126" s="10"/>
      <c r="SRP126" s="10"/>
      <c r="SRQ126" s="10"/>
      <c r="SRR126" s="10"/>
      <c r="SRS126" s="10"/>
      <c r="SRT126" s="10"/>
      <c r="SRU126" s="10"/>
      <c r="SRV126" s="10"/>
      <c r="SRW126" s="10"/>
      <c r="SRX126" s="10"/>
      <c r="SRY126" s="10"/>
      <c r="SRZ126" s="10"/>
      <c r="SSA126" s="10"/>
      <c r="SSB126" s="10"/>
      <c r="SSC126" s="10"/>
      <c r="SSD126" s="10"/>
      <c r="SSE126" s="10"/>
      <c r="SSF126" s="10"/>
      <c r="SSG126" s="10"/>
      <c r="SSH126" s="10"/>
      <c r="SSI126" s="10"/>
      <c r="SSJ126" s="10"/>
      <c r="SSK126" s="10"/>
      <c r="SSL126" s="10"/>
      <c r="SSM126" s="10"/>
      <c r="SSN126" s="10"/>
      <c r="SSO126" s="10"/>
      <c r="SSP126" s="10"/>
      <c r="SSQ126" s="10"/>
      <c r="SSR126" s="10"/>
      <c r="SSS126" s="10"/>
      <c r="SST126" s="10"/>
      <c r="SSU126" s="10"/>
      <c r="SSV126" s="10"/>
      <c r="SSW126" s="10"/>
      <c r="SSX126" s="10"/>
      <c r="SSY126" s="10"/>
      <c r="SSZ126" s="10"/>
      <c r="STA126" s="10"/>
      <c r="STB126" s="10"/>
      <c r="STC126" s="10"/>
      <c r="STD126" s="10"/>
      <c r="STE126" s="10"/>
      <c r="STF126" s="10"/>
      <c r="STG126" s="10"/>
      <c r="STH126" s="10"/>
      <c r="STI126" s="10"/>
      <c r="STJ126" s="10"/>
      <c r="STK126" s="10"/>
      <c r="STL126" s="10"/>
      <c r="STM126" s="10"/>
      <c r="STN126" s="10"/>
      <c r="STO126" s="10"/>
      <c r="STP126" s="10"/>
      <c r="STQ126" s="10"/>
      <c r="STR126" s="10"/>
      <c r="STS126" s="10"/>
      <c r="STT126" s="10"/>
      <c r="STU126" s="10"/>
      <c r="STV126" s="10"/>
      <c r="STW126" s="10"/>
      <c r="STX126" s="10"/>
      <c r="STY126" s="10"/>
      <c r="STZ126" s="10"/>
      <c r="SUA126" s="10"/>
      <c r="SUB126" s="10"/>
      <c r="SUC126" s="10"/>
      <c r="SUD126" s="10"/>
      <c r="SUE126" s="10"/>
      <c r="SUF126" s="10"/>
      <c r="SUG126" s="10"/>
      <c r="SUH126" s="10"/>
      <c r="SUI126" s="10"/>
      <c r="SUJ126" s="10"/>
      <c r="SUK126" s="10"/>
      <c r="SUL126" s="10"/>
      <c r="SUM126" s="10"/>
      <c r="SUN126" s="10"/>
      <c r="SUO126" s="10"/>
      <c r="SUP126" s="10"/>
      <c r="SUQ126" s="10"/>
      <c r="SUR126" s="10"/>
      <c r="SUS126" s="10"/>
      <c r="SUT126" s="10"/>
      <c r="SUU126" s="10"/>
      <c r="SUV126" s="10"/>
      <c r="SUW126" s="10"/>
      <c r="SUX126" s="10"/>
      <c r="SUY126" s="10"/>
      <c r="SUZ126" s="10"/>
      <c r="SVA126" s="10"/>
      <c r="SVB126" s="10"/>
      <c r="SVC126" s="10"/>
      <c r="SVD126" s="10"/>
      <c r="SVE126" s="10"/>
      <c r="SVF126" s="10"/>
      <c r="SVG126" s="10"/>
      <c r="SVH126" s="10"/>
      <c r="SVI126" s="10"/>
      <c r="SVJ126" s="10"/>
      <c r="SVK126" s="10"/>
      <c r="SVL126" s="10"/>
      <c r="SVM126" s="10"/>
      <c r="SVN126" s="10"/>
      <c r="SVO126" s="10"/>
      <c r="SVP126" s="10"/>
      <c r="SVQ126" s="10"/>
      <c r="SVR126" s="10"/>
      <c r="SVS126" s="10"/>
      <c r="SVT126" s="10"/>
      <c r="SVU126" s="10"/>
      <c r="SVV126" s="10"/>
      <c r="SVW126" s="10"/>
      <c r="SVX126" s="10"/>
      <c r="SVY126" s="10"/>
      <c r="SVZ126" s="10"/>
      <c r="SWA126" s="10"/>
      <c r="SWB126" s="10"/>
      <c r="SWC126" s="10"/>
      <c r="SWD126" s="10"/>
      <c r="SWE126" s="10"/>
      <c r="SWF126" s="10"/>
      <c r="SWG126" s="10"/>
      <c r="SWH126" s="10"/>
      <c r="SWI126" s="10"/>
      <c r="SWJ126" s="10"/>
      <c r="SWK126" s="10"/>
      <c r="SWL126" s="10"/>
      <c r="SWM126" s="10"/>
      <c r="SWN126" s="10"/>
      <c r="SWO126" s="10"/>
      <c r="SWP126" s="10"/>
      <c r="SWQ126" s="10"/>
      <c r="SWR126" s="10"/>
      <c r="SWS126" s="10"/>
      <c r="SWT126" s="10"/>
      <c r="SWU126" s="10"/>
      <c r="SWV126" s="10"/>
      <c r="SWW126" s="10"/>
      <c r="SWX126" s="10"/>
      <c r="SWY126" s="10"/>
      <c r="SWZ126" s="10"/>
      <c r="SXA126" s="10"/>
      <c r="SXB126" s="10"/>
      <c r="SXC126" s="10"/>
      <c r="SXD126" s="10"/>
      <c r="SXE126" s="10"/>
      <c r="SXF126" s="10"/>
      <c r="SXG126" s="10"/>
      <c r="SXH126" s="10"/>
      <c r="SXI126" s="10"/>
      <c r="SXJ126" s="10"/>
      <c r="SXK126" s="10"/>
      <c r="SXL126" s="10"/>
      <c r="SXM126" s="10"/>
      <c r="SXN126" s="10"/>
      <c r="SXO126" s="10"/>
      <c r="SXP126" s="10"/>
      <c r="SXQ126" s="10"/>
      <c r="SXR126" s="10"/>
      <c r="SXS126" s="10"/>
      <c r="SXT126" s="10"/>
      <c r="SXU126" s="10"/>
      <c r="SXV126" s="10"/>
      <c r="SXW126" s="10"/>
      <c r="SXX126" s="10"/>
      <c r="SXY126" s="10"/>
      <c r="SXZ126" s="10"/>
      <c r="SYA126" s="10"/>
      <c r="SYB126" s="10"/>
      <c r="SYC126" s="10"/>
      <c r="SYD126" s="10"/>
      <c r="SYE126" s="10"/>
      <c r="SYF126" s="10"/>
      <c r="SYG126" s="10"/>
      <c r="SYH126" s="10"/>
      <c r="SYI126" s="10"/>
      <c r="SYJ126" s="10"/>
      <c r="SYK126" s="10"/>
      <c r="SYL126" s="10"/>
      <c r="SYM126" s="10"/>
      <c r="SYN126" s="10"/>
      <c r="SYO126" s="10"/>
      <c r="SYP126" s="10"/>
      <c r="SYQ126" s="10"/>
      <c r="SYR126" s="10"/>
      <c r="SYS126" s="10"/>
      <c r="SYT126" s="10"/>
      <c r="SYU126" s="10"/>
      <c r="SYV126" s="10"/>
      <c r="SYW126" s="10"/>
      <c r="SYX126" s="10"/>
      <c r="SYY126" s="10"/>
      <c r="SYZ126" s="10"/>
      <c r="SZA126" s="10"/>
      <c r="SZB126" s="10"/>
      <c r="SZC126" s="10"/>
      <c r="SZD126" s="10"/>
      <c r="SZE126" s="10"/>
      <c r="SZF126" s="10"/>
      <c r="SZG126" s="10"/>
      <c r="SZH126" s="10"/>
      <c r="SZI126" s="10"/>
      <c r="SZJ126" s="10"/>
      <c r="SZK126" s="10"/>
      <c r="SZL126" s="10"/>
      <c r="SZM126" s="10"/>
      <c r="SZN126" s="10"/>
      <c r="SZO126" s="10"/>
      <c r="SZP126" s="10"/>
      <c r="SZQ126" s="10"/>
      <c r="SZR126" s="10"/>
      <c r="SZS126" s="10"/>
      <c r="SZT126" s="10"/>
      <c r="SZU126" s="10"/>
      <c r="SZV126" s="10"/>
      <c r="SZW126" s="10"/>
      <c r="SZX126" s="10"/>
      <c r="SZY126" s="10"/>
      <c r="SZZ126" s="10"/>
      <c r="TAA126" s="10"/>
      <c r="TAB126" s="10"/>
      <c r="TAC126" s="10"/>
      <c r="TAD126" s="10"/>
      <c r="TAE126" s="10"/>
      <c r="TAF126" s="10"/>
      <c r="TAG126" s="10"/>
      <c r="TAH126" s="10"/>
      <c r="TAI126" s="10"/>
      <c r="TAJ126" s="10"/>
      <c r="TAK126" s="10"/>
      <c r="TAL126" s="10"/>
      <c r="TAM126" s="10"/>
      <c r="TAN126" s="10"/>
      <c r="TAO126" s="10"/>
      <c r="TAP126" s="10"/>
      <c r="TAQ126" s="10"/>
      <c r="TAR126" s="10"/>
      <c r="TAS126" s="10"/>
      <c r="TAT126" s="10"/>
      <c r="TAU126" s="10"/>
      <c r="TAV126" s="10"/>
      <c r="TAW126" s="10"/>
      <c r="TAX126" s="10"/>
      <c r="TAY126" s="10"/>
      <c r="TAZ126" s="10"/>
      <c r="TBA126" s="10"/>
      <c r="TBB126" s="10"/>
      <c r="TBC126" s="10"/>
      <c r="TBD126" s="10"/>
      <c r="TBE126" s="10"/>
      <c r="TBF126" s="10"/>
      <c r="TBG126" s="10"/>
      <c r="TBH126" s="10"/>
      <c r="TBI126" s="10"/>
      <c r="TBJ126" s="10"/>
      <c r="TBK126" s="10"/>
      <c r="TBL126" s="10"/>
      <c r="TBM126" s="10"/>
      <c r="TBN126" s="10"/>
      <c r="TBO126" s="10"/>
      <c r="TBP126" s="10"/>
      <c r="TBQ126" s="10"/>
      <c r="TBR126" s="10"/>
      <c r="TBS126" s="10"/>
      <c r="TBT126" s="10"/>
      <c r="TBU126" s="10"/>
      <c r="TBV126" s="10"/>
      <c r="TBW126" s="10"/>
      <c r="TBX126" s="10"/>
      <c r="TBY126" s="10"/>
      <c r="TBZ126" s="10"/>
      <c r="TCA126" s="10"/>
      <c r="TCB126" s="10"/>
      <c r="TCC126" s="10"/>
      <c r="TCD126" s="10"/>
      <c r="TCE126" s="10"/>
      <c r="TCF126" s="10"/>
      <c r="TCG126" s="10"/>
      <c r="TCH126" s="10"/>
      <c r="TCI126" s="10"/>
      <c r="TCJ126" s="10"/>
      <c r="TCK126" s="10"/>
      <c r="TCL126" s="10"/>
      <c r="TCM126" s="10"/>
      <c r="TCN126" s="10"/>
      <c r="TCO126" s="10"/>
      <c r="TCP126" s="10"/>
      <c r="TCQ126" s="10"/>
      <c r="TCR126" s="10"/>
      <c r="TCS126" s="10"/>
      <c r="TCT126" s="10"/>
      <c r="TCU126" s="10"/>
      <c r="TCV126" s="10"/>
      <c r="TCW126" s="10"/>
      <c r="TCX126" s="10"/>
      <c r="TCY126" s="10"/>
      <c r="TCZ126" s="10"/>
      <c r="TDA126" s="10"/>
      <c r="TDB126" s="10"/>
      <c r="TDC126" s="10"/>
      <c r="TDD126" s="10"/>
      <c r="TDE126" s="10"/>
      <c r="TDF126" s="10"/>
      <c r="TDG126" s="10"/>
      <c r="TDH126" s="10"/>
      <c r="TDI126" s="10"/>
      <c r="TDJ126" s="10"/>
      <c r="TDK126" s="10"/>
      <c r="TDL126" s="10"/>
      <c r="TDM126" s="10"/>
      <c r="TDN126" s="10"/>
      <c r="TDO126" s="10"/>
      <c r="TDP126" s="10"/>
      <c r="TDQ126" s="10"/>
      <c r="TDR126" s="10"/>
      <c r="TDS126" s="10"/>
      <c r="TDT126" s="10"/>
      <c r="TDU126" s="10"/>
      <c r="TDV126" s="10"/>
      <c r="TDW126" s="10"/>
      <c r="TDX126" s="10"/>
      <c r="TDY126" s="10"/>
      <c r="TDZ126" s="10"/>
      <c r="TEA126" s="10"/>
      <c r="TEB126" s="10"/>
      <c r="TEC126" s="10"/>
      <c r="TED126" s="10"/>
      <c r="TEE126" s="10"/>
      <c r="TEF126" s="10"/>
      <c r="TEG126" s="10"/>
      <c r="TEH126" s="10"/>
      <c r="TEI126" s="10"/>
      <c r="TEJ126" s="10"/>
      <c r="TEK126" s="10"/>
      <c r="TEL126" s="10"/>
      <c r="TEM126" s="10"/>
      <c r="TEN126" s="10"/>
      <c r="TEO126" s="10"/>
      <c r="TEP126" s="10"/>
      <c r="TEQ126" s="10"/>
      <c r="TER126" s="10"/>
      <c r="TES126" s="10"/>
      <c r="TET126" s="10"/>
      <c r="TEU126" s="10"/>
      <c r="TEV126" s="10"/>
      <c r="TEW126" s="10"/>
      <c r="TEX126" s="10"/>
      <c r="TEY126" s="10"/>
      <c r="TEZ126" s="10"/>
      <c r="TFA126" s="10"/>
      <c r="TFB126" s="10"/>
      <c r="TFC126" s="10"/>
      <c r="TFD126" s="10"/>
      <c r="TFE126" s="10"/>
      <c r="TFF126" s="10"/>
      <c r="TFG126" s="10"/>
      <c r="TFH126" s="10"/>
      <c r="TFI126" s="10"/>
      <c r="TFJ126" s="10"/>
      <c r="TFK126" s="10"/>
      <c r="TFL126" s="10"/>
      <c r="TFM126" s="10"/>
      <c r="TFN126" s="10"/>
      <c r="TFO126" s="10"/>
      <c r="TFP126" s="10"/>
      <c r="TFQ126" s="10"/>
      <c r="TFR126" s="10"/>
      <c r="TFS126" s="10"/>
      <c r="TFT126" s="10"/>
      <c r="TFU126" s="10"/>
      <c r="TFV126" s="10"/>
      <c r="TFW126" s="10"/>
      <c r="TFX126" s="10"/>
      <c r="TFY126" s="10"/>
      <c r="TFZ126" s="10"/>
      <c r="TGA126" s="10"/>
      <c r="TGB126" s="10"/>
      <c r="TGC126" s="10"/>
      <c r="TGD126" s="10"/>
      <c r="TGE126" s="10"/>
      <c r="TGF126" s="10"/>
      <c r="TGG126" s="10"/>
      <c r="TGH126" s="10"/>
      <c r="TGI126" s="10"/>
      <c r="TGJ126" s="10"/>
      <c r="TGK126" s="10"/>
      <c r="TGL126" s="10"/>
      <c r="TGM126" s="10"/>
      <c r="TGN126" s="10"/>
      <c r="TGO126" s="10"/>
      <c r="TGP126" s="10"/>
      <c r="TGQ126" s="10"/>
      <c r="TGR126" s="10"/>
      <c r="TGS126" s="10"/>
      <c r="TGT126" s="10"/>
      <c r="TGU126" s="10"/>
      <c r="TGV126" s="10"/>
      <c r="TGW126" s="10"/>
      <c r="TGX126" s="10"/>
      <c r="TGY126" s="10"/>
      <c r="TGZ126" s="10"/>
      <c r="THA126" s="10"/>
      <c r="THB126" s="10"/>
      <c r="THC126" s="10"/>
      <c r="THD126" s="10"/>
      <c r="THE126" s="10"/>
      <c r="THF126" s="10"/>
      <c r="THG126" s="10"/>
      <c r="THH126" s="10"/>
      <c r="THI126" s="10"/>
      <c r="THJ126" s="10"/>
      <c r="THK126" s="10"/>
      <c r="THL126" s="10"/>
      <c r="THM126" s="10"/>
      <c r="THN126" s="10"/>
      <c r="THO126" s="10"/>
      <c r="THP126" s="10"/>
      <c r="THQ126" s="10"/>
      <c r="THR126" s="10"/>
      <c r="THS126" s="10"/>
      <c r="THT126" s="10"/>
      <c r="THU126" s="10"/>
      <c r="THV126" s="10"/>
      <c r="THW126" s="10"/>
      <c r="THX126" s="10"/>
      <c r="THY126" s="10"/>
      <c r="THZ126" s="10"/>
      <c r="TIA126" s="10"/>
      <c r="TIB126" s="10"/>
      <c r="TIC126" s="10"/>
      <c r="TID126" s="10"/>
      <c r="TIE126" s="10"/>
      <c r="TIF126" s="10"/>
      <c r="TIG126" s="10"/>
      <c r="TIH126" s="10"/>
      <c r="TII126" s="10"/>
      <c r="TIJ126" s="10"/>
      <c r="TIK126" s="10"/>
      <c r="TIL126" s="10"/>
      <c r="TIM126" s="10"/>
      <c r="TIN126" s="10"/>
      <c r="TIO126" s="10"/>
      <c r="TIP126" s="10"/>
      <c r="TIQ126" s="10"/>
      <c r="TIR126" s="10"/>
      <c r="TIS126" s="10"/>
      <c r="TIT126" s="10"/>
      <c r="TIU126" s="10"/>
      <c r="TIV126" s="10"/>
      <c r="TIW126" s="10"/>
      <c r="TIX126" s="10"/>
      <c r="TIY126" s="10"/>
      <c r="TIZ126" s="10"/>
      <c r="TJA126" s="10"/>
      <c r="TJB126" s="10"/>
      <c r="TJC126" s="10"/>
      <c r="TJD126" s="10"/>
      <c r="TJE126" s="10"/>
      <c r="TJF126" s="10"/>
      <c r="TJG126" s="10"/>
      <c r="TJH126" s="10"/>
      <c r="TJI126" s="10"/>
      <c r="TJJ126" s="10"/>
      <c r="TJK126" s="10"/>
      <c r="TJL126" s="10"/>
      <c r="TJM126" s="10"/>
      <c r="TJN126" s="10"/>
      <c r="TJO126" s="10"/>
      <c r="TJP126" s="10"/>
      <c r="TJQ126" s="10"/>
      <c r="TJR126" s="10"/>
      <c r="TJS126" s="10"/>
      <c r="TJT126" s="10"/>
      <c r="TJU126" s="10"/>
      <c r="TJV126" s="10"/>
      <c r="TJW126" s="10"/>
      <c r="TJX126" s="10"/>
      <c r="TJY126" s="10"/>
      <c r="TJZ126" s="10"/>
      <c r="TKA126" s="10"/>
      <c r="TKB126" s="10"/>
      <c r="TKC126" s="10"/>
      <c r="TKD126" s="10"/>
      <c r="TKE126" s="10"/>
      <c r="TKF126" s="10"/>
      <c r="TKG126" s="10"/>
      <c r="TKH126" s="10"/>
      <c r="TKI126" s="10"/>
      <c r="TKJ126" s="10"/>
      <c r="TKK126" s="10"/>
      <c r="TKL126" s="10"/>
      <c r="TKM126" s="10"/>
      <c r="TKN126" s="10"/>
      <c r="TKO126" s="10"/>
      <c r="TKP126" s="10"/>
      <c r="TKQ126" s="10"/>
      <c r="TKR126" s="10"/>
      <c r="TKS126" s="10"/>
      <c r="TKT126" s="10"/>
      <c r="TKU126" s="10"/>
      <c r="TKV126" s="10"/>
      <c r="TKW126" s="10"/>
      <c r="TKX126" s="10"/>
      <c r="TKY126" s="10"/>
      <c r="TKZ126" s="10"/>
      <c r="TLA126" s="10"/>
      <c r="TLB126" s="10"/>
      <c r="TLC126" s="10"/>
      <c r="TLD126" s="10"/>
      <c r="TLE126" s="10"/>
      <c r="TLF126" s="10"/>
      <c r="TLG126" s="10"/>
      <c r="TLH126" s="10"/>
      <c r="TLI126" s="10"/>
      <c r="TLJ126" s="10"/>
      <c r="TLK126" s="10"/>
      <c r="TLL126" s="10"/>
      <c r="TLM126" s="10"/>
      <c r="TLN126" s="10"/>
      <c r="TLO126" s="10"/>
      <c r="TLP126" s="10"/>
      <c r="TLQ126" s="10"/>
      <c r="TLR126" s="10"/>
      <c r="TLS126" s="10"/>
      <c r="TLT126" s="10"/>
      <c r="TLU126" s="10"/>
      <c r="TLV126" s="10"/>
      <c r="TLW126" s="10"/>
      <c r="TLX126" s="10"/>
      <c r="TLY126" s="10"/>
      <c r="TLZ126" s="10"/>
      <c r="TMA126" s="10"/>
      <c r="TMB126" s="10"/>
      <c r="TMC126" s="10"/>
      <c r="TMD126" s="10"/>
      <c r="TME126" s="10"/>
      <c r="TMF126" s="10"/>
      <c r="TMG126" s="10"/>
      <c r="TMH126" s="10"/>
      <c r="TMI126" s="10"/>
      <c r="TMJ126" s="10"/>
      <c r="TMK126" s="10"/>
      <c r="TML126" s="10"/>
      <c r="TMM126" s="10"/>
      <c r="TMN126" s="10"/>
      <c r="TMO126" s="10"/>
      <c r="TMP126" s="10"/>
      <c r="TMQ126" s="10"/>
      <c r="TMR126" s="10"/>
      <c r="TMS126" s="10"/>
      <c r="TMT126" s="10"/>
      <c r="TMU126" s="10"/>
      <c r="TMV126" s="10"/>
      <c r="TMW126" s="10"/>
      <c r="TMX126" s="10"/>
      <c r="TMY126" s="10"/>
      <c r="TMZ126" s="10"/>
      <c r="TNA126" s="10"/>
      <c r="TNB126" s="10"/>
      <c r="TNC126" s="10"/>
      <c r="TND126" s="10"/>
      <c r="TNE126" s="10"/>
      <c r="TNF126" s="10"/>
      <c r="TNG126" s="10"/>
      <c r="TNH126" s="10"/>
      <c r="TNI126" s="10"/>
      <c r="TNJ126" s="10"/>
      <c r="TNK126" s="10"/>
      <c r="TNL126" s="10"/>
      <c r="TNM126" s="10"/>
      <c r="TNN126" s="10"/>
      <c r="TNO126" s="10"/>
      <c r="TNP126" s="10"/>
      <c r="TNQ126" s="10"/>
      <c r="TNR126" s="10"/>
      <c r="TNS126" s="10"/>
      <c r="TNT126" s="10"/>
      <c r="TNU126" s="10"/>
      <c r="TNV126" s="10"/>
      <c r="TNW126" s="10"/>
      <c r="TNX126" s="10"/>
      <c r="TNY126" s="10"/>
      <c r="TNZ126" s="10"/>
      <c r="TOA126" s="10"/>
      <c r="TOB126" s="10"/>
      <c r="TOC126" s="10"/>
      <c r="TOD126" s="10"/>
      <c r="TOE126" s="10"/>
      <c r="TOF126" s="10"/>
      <c r="TOG126" s="10"/>
      <c r="TOH126" s="10"/>
      <c r="TOI126" s="10"/>
      <c r="TOJ126" s="10"/>
      <c r="TOK126" s="10"/>
      <c r="TOL126" s="10"/>
      <c r="TOM126" s="10"/>
      <c r="TON126" s="10"/>
      <c r="TOO126" s="10"/>
      <c r="TOP126" s="10"/>
      <c r="TOQ126" s="10"/>
      <c r="TOR126" s="10"/>
      <c r="TOS126" s="10"/>
      <c r="TOT126" s="10"/>
      <c r="TOU126" s="10"/>
      <c r="TOV126" s="10"/>
      <c r="TOW126" s="10"/>
      <c r="TOX126" s="10"/>
      <c r="TOY126" s="10"/>
      <c r="TOZ126" s="10"/>
      <c r="TPA126" s="10"/>
      <c r="TPB126" s="10"/>
      <c r="TPC126" s="10"/>
      <c r="TPD126" s="10"/>
      <c r="TPE126" s="10"/>
      <c r="TPF126" s="10"/>
      <c r="TPG126" s="10"/>
      <c r="TPH126" s="10"/>
      <c r="TPI126" s="10"/>
      <c r="TPJ126" s="10"/>
      <c r="TPK126" s="10"/>
      <c r="TPL126" s="10"/>
      <c r="TPM126" s="10"/>
      <c r="TPN126" s="10"/>
      <c r="TPO126" s="10"/>
      <c r="TPP126" s="10"/>
      <c r="TPQ126" s="10"/>
      <c r="TPR126" s="10"/>
      <c r="TPS126" s="10"/>
      <c r="TPT126" s="10"/>
      <c r="TPU126" s="10"/>
      <c r="TPV126" s="10"/>
      <c r="TPW126" s="10"/>
      <c r="TPX126" s="10"/>
      <c r="TPY126" s="10"/>
      <c r="TPZ126" s="10"/>
      <c r="TQA126" s="10"/>
      <c r="TQB126" s="10"/>
      <c r="TQC126" s="10"/>
      <c r="TQD126" s="10"/>
      <c r="TQE126" s="10"/>
      <c r="TQF126" s="10"/>
      <c r="TQG126" s="10"/>
      <c r="TQH126" s="10"/>
      <c r="TQI126" s="10"/>
      <c r="TQJ126" s="10"/>
      <c r="TQK126" s="10"/>
      <c r="TQL126" s="10"/>
      <c r="TQM126" s="10"/>
      <c r="TQN126" s="10"/>
      <c r="TQO126" s="10"/>
      <c r="TQP126" s="10"/>
      <c r="TQQ126" s="10"/>
      <c r="TQR126" s="10"/>
      <c r="TQS126" s="10"/>
      <c r="TQT126" s="10"/>
      <c r="TQU126" s="10"/>
      <c r="TQV126" s="10"/>
      <c r="TQW126" s="10"/>
      <c r="TQX126" s="10"/>
      <c r="TQY126" s="10"/>
      <c r="TQZ126" s="10"/>
      <c r="TRA126" s="10"/>
      <c r="TRB126" s="10"/>
      <c r="TRC126" s="10"/>
      <c r="TRD126" s="10"/>
      <c r="TRE126" s="10"/>
      <c r="TRF126" s="10"/>
      <c r="TRG126" s="10"/>
      <c r="TRH126" s="10"/>
      <c r="TRI126" s="10"/>
      <c r="TRJ126" s="10"/>
      <c r="TRK126" s="10"/>
      <c r="TRL126" s="10"/>
      <c r="TRM126" s="10"/>
      <c r="TRN126" s="10"/>
      <c r="TRO126" s="10"/>
      <c r="TRP126" s="10"/>
      <c r="TRQ126" s="10"/>
      <c r="TRR126" s="10"/>
      <c r="TRS126" s="10"/>
      <c r="TRT126" s="10"/>
      <c r="TRU126" s="10"/>
      <c r="TRV126" s="10"/>
      <c r="TRW126" s="10"/>
      <c r="TRX126" s="10"/>
      <c r="TRY126" s="10"/>
      <c r="TRZ126" s="10"/>
      <c r="TSA126" s="10"/>
      <c r="TSB126" s="10"/>
      <c r="TSC126" s="10"/>
      <c r="TSD126" s="10"/>
      <c r="TSE126" s="10"/>
      <c r="TSF126" s="10"/>
      <c r="TSG126" s="10"/>
      <c r="TSH126" s="10"/>
      <c r="TSI126" s="10"/>
      <c r="TSJ126" s="10"/>
      <c r="TSK126" s="10"/>
      <c r="TSL126" s="10"/>
      <c r="TSM126" s="10"/>
      <c r="TSN126" s="10"/>
      <c r="TSO126" s="10"/>
      <c r="TSP126" s="10"/>
      <c r="TSQ126" s="10"/>
      <c r="TSR126" s="10"/>
      <c r="TSS126" s="10"/>
      <c r="TST126" s="10"/>
      <c r="TSU126" s="10"/>
      <c r="TSV126" s="10"/>
      <c r="TSW126" s="10"/>
      <c r="TSX126" s="10"/>
      <c r="TSY126" s="10"/>
      <c r="TSZ126" s="10"/>
      <c r="TTA126" s="10"/>
      <c r="TTB126" s="10"/>
      <c r="TTC126" s="10"/>
      <c r="TTD126" s="10"/>
      <c r="TTE126" s="10"/>
      <c r="TTF126" s="10"/>
      <c r="TTG126" s="10"/>
      <c r="TTH126" s="10"/>
      <c r="TTI126" s="10"/>
      <c r="TTJ126" s="10"/>
      <c r="TTK126" s="10"/>
      <c r="TTL126" s="10"/>
      <c r="TTM126" s="10"/>
      <c r="TTN126" s="10"/>
      <c r="TTO126" s="10"/>
      <c r="TTP126" s="10"/>
      <c r="TTQ126" s="10"/>
      <c r="TTR126" s="10"/>
      <c r="TTS126" s="10"/>
      <c r="TTT126" s="10"/>
      <c r="TTU126" s="10"/>
      <c r="TTV126" s="10"/>
      <c r="TTW126" s="10"/>
      <c r="TTX126" s="10"/>
      <c r="TTY126" s="10"/>
      <c r="TTZ126" s="10"/>
      <c r="TUA126" s="10"/>
      <c r="TUB126" s="10"/>
      <c r="TUC126" s="10"/>
      <c r="TUD126" s="10"/>
      <c r="TUE126" s="10"/>
      <c r="TUF126" s="10"/>
      <c r="TUG126" s="10"/>
      <c r="TUH126" s="10"/>
      <c r="TUI126" s="10"/>
      <c r="TUJ126" s="10"/>
      <c r="TUK126" s="10"/>
      <c r="TUL126" s="10"/>
      <c r="TUM126" s="10"/>
      <c r="TUN126" s="10"/>
      <c r="TUO126" s="10"/>
      <c r="TUP126" s="10"/>
      <c r="TUQ126" s="10"/>
      <c r="TUR126" s="10"/>
      <c r="TUS126" s="10"/>
      <c r="TUT126" s="10"/>
      <c r="TUU126" s="10"/>
      <c r="TUV126" s="10"/>
      <c r="TUW126" s="10"/>
      <c r="TUX126" s="10"/>
      <c r="TUY126" s="10"/>
      <c r="TUZ126" s="10"/>
      <c r="TVA126" s="10"/>
      <c r="TVB126" s="10"/>
      <c r="TVC126" s="10"/>
      <c r="TVD126" s="10"/>
      <c r="TVE126" s="10"/>
      <c r="TVF126" s="10"/>
      <c r="TVG126" s="10"/>
      <c r="TVH126" s="10"/>
      <c r="TVI126" s="10"/>
      <c r="TVJ126" s="10"/>
      <c r="TVK126" s="10"/>
      <c r="TVL126" s="10"/>
      <c r="TVM126" s="10"/>
      <c r="TVN126" s="10"/>
      <c r="TVO126" s="10"/>
      <c r="TVP126" s="10"/>
      <c r="TVQ126" s="10"/>
      <c r="TVR126" s="10"/>
      <c r="TVS126" s="10"/>
      <c r="TVT126" s="10"/>
      <c r="TVU126" s="10"/>
      <c r="TVV126" s="10"/>
      <c r="TVW126" s="10"/>
      <c r="TVX126" s="10"/>
      <c r="TVY126" s="10"/>
      <c r="TVZ126" s="10"/>
      <c r="TWA126" s="10"/>
      <c r="TWB126" s="10"/>
      <c r="TWC126" s="10"/>
      <c r="TWD126" s="10"/>
      <c r="TWE126" s="10"/>
      <c r="TWF126" s="10"/>
      <c r="TWG126" s="10"/>
      <c r="TWH126" s="10"/>
      <c r="TWI126" s="10"/>
      <c r="TWJ126" s="10"/>
      <c r="TWK126" s="10"/>
      <c r="TWL126" s="10"/>
      <c r="TWM126" s="10"/>
      <c r="TWN126" s="10"/>
      <c r="TWO126" s="10"/>
      <c r="TWP126" s="10"/>
      <c r="TWQ126" s="10"/>
      <c r="TWR126" s="10"/>
      <c r="TWS126" s="10"/>
      <c r="TWT126" s="10"/>
      <c r="TWU126" s="10"/>
      <c r="TWV126" s="10"/>
      <c r="TWW126" s="10"/>
      <c r="TWX126" s="10"/>
      <c r="TWY126" s="10"/>
      <c r="TWZ126" s="10"/>
      <c r="TXA126" s="10"/>
      <c r="TXB126" s="10"/>
      <c r="TXC126" s="10"/>
      <c r="TXD126" s="10"/>
      <c r="TXE126" s="10"/>
      <c r="TXF126" s="10"/>
      <c r="TXG126" s="10"/>
      <c r="TXH126" s="10"/>
      <c r="TXI126" s="10"/>
      <c r="TXJ126" s="10"/>
      <c r="TXK126" s="10"/>
      <c r="TXL126" s="10"/>
      <c r="TXM126" s="10"/>
      <c r="TXN126" s="10"/>
      <c r="TXO126" s="10"/>
      <c r="TXP126" s="10"/>
      <c r="TXQ126" s="10"/>
      <c r="TXR126" s="10"/>
      <c r="TXS126" s="10"/>
      <c r="TXT126" s="10"/>
      <c r="TXU126" s="10"/>
      <c r="TXV126" s="10"/>
      <c r="TXW126" s="10"/>
      <c r="TXX126" s="10"/>
      <c r="TXY126" s="10"/>
      <c r="TXZ126" s="10"/>
      <c r="TYA126" s="10"/>
      <c r="TYB126" s="10"/>
      <c r="TYC126" s="10"/>
      <c r="TYD126" s="10"/>
      <c r="TYE126" s="10"/>
      <c r="TYF126" s="10"/>
      <c r="TYG126" s="10"/>
      <c r="TYH126" s="10"/>
      <c r="TYI126" s="10"/>
      <c r="TYJ126" s="10"/>
      <c r="TYK126" s="10"/>
      <c r="TYL126" s="10"/>
      <c r="TYM126" s="10"/>
      <c r="TYN126" s="10"/>
      <c r="TYO126" s="10"/>
      <c r="TYP126" s="10"/>
      <c r="TYQ126" s="10"/>
      <c r="TYR126" s="10"/>
      <c r="TYS126" s="10"/>
      <c r="TYT126" s="10"/>
      <c r="TYU126" s="10"/>
      <c r="TYV126" s="10"/>
      <c r="TYW126" s="10"/>
      <c r="TYX126" s="10"/>
      <c r="TYY126" s="10"/>
      <c r="TYZ126" s="10"/>
      <c r="TZA126" s="10"/>
      <c r="TZB126" s="10"/>
      <c r="TZC126" s="10"/>
      <c r="TZD126" s="10"/>
      <c r="TZE126" s="10"/>
      <c r="TZF126" s="10"/>
      <c r="TZG126" s="10"/>
      <c r="TZH126" s="10"/>
      <c r="TZI126" s="10"/>
      <c r="TZJ126" s="10"/>
      <c r="TZK126" s="10"/>
      <c r="TZL126" s="10"/>
      <c r="TZM126" s="10"/>
      <c r="TZN126" s="10"/>
      <c r="TZO126" s="10"/>
      <c r="TZP126" s="10"/>
      <c r="TZQ126" s="10"/>
      <c r="TZR126" s="10"/>
      <c r="TZS126" s="10"/>
      <c r="TZT126" s="10"/>
      <c r="TZU126" s="10"/>
      <c r="TZV126" s="10"/>
      <c r="TZW126" s="10"/>
      <c r="TZX126" s="10"/>
      <c r="TZY126" s="10"/>
      <c r="TZZ126" s="10"/>
      <c r="UAA126" s="10"/>
      <c r="UAB126" s="10"/>
      <c r="UAC126" s="10"/>
      <c r="UAD126" s="10"/>
      <c r="UAE126" s="10"/>
      <c r="UAF126" s="10"/>
      <c r="UAG126" s="10"/>
      <c r="UAH126" s="10"/>
      <c r="UAI126" s="10"/>
      <c r="UAJ126" s="10"/>
      <c r="UAK126" s="10"/>
      <c r="UAL126" s="10"/>
      <c r="UAM126" s="10"/>
      <c r="UAN126" s="10"/>
      <c r="UAO126" s="10"/>
      <c r="UAP126" s="10"/>
      <c r="UAQ126" s="10"/>
      <c r="UAR126" s="10"/>
      <c r="UAS126" s="10"/>
      <c r="UAT126" s="10"/>
      <c r="UAU126" s="10"/>
      <c r="UAV126" s="10"/>
      <c r="UAW126" s="10"/>
      <c r="UAX126" s="10"/>
      <c r="UAY126" s="10"/>
      <c r="UAZ126" s="10"/>
      <c r="UBA126" s="10"/>
      <c r="UBB126" s="10"/>
      <c r="UBC126" s="10"/>
      <c r="UBD126" s="10"/>
      <c r="UBE126" s="10"/>
      <c r="UBF126" s="10"/>
      <c r="UBG126" s="10"/>
      <c r="UBH126" s="10"/>
      <c r="UBI126" s="10"/>
      <c r="UBJ126" s="10"/>
      <c r="UBK126" s="10"/>
      <c r="UBL126" s="10"/>
      <c r="UBM126" s="10"/>
      <c r="UBN126" s="10"/>
      <c r="UBO126" s="10"/>
      <c r="UBP126" s="10"/>
      <c r="UBQ126" s="10"/>
      <c r="UBR126" s="10"/>
      <c r="UBS126" s="10"/>
      <c r="UBT126" s="10"/>
      <c r="UBU126" s="10"/>
      <c r="UBV126" s="10"/>
      <c r="UBW126" s="10"/>
      <c r="UBX126" s="10"/>
      <c r="UBY126" s="10"/>
      <c r="UBZ126" s="10"/>
      <c r="UCA126" s="10"/>
      <c r="UCB126" s="10"/>
      <c r="UCC126" s="10"/>
      <c r="UCD126" s="10"/>
      <c r="UCE126" s="10"/>
      <c r="UCF126" s="10"/>
      <c r="UCG126" s="10"/>
      <c r="UCH126" s="10"/>
      <c r="UCI126" s="10"/>
      <c r="UCJ126" s="10"/>
      <c r="UCK126" s="10"/>
      <c r="UCL126" s="10"/>
      <c r="UCM126" s="10"/>
      <c r="UCN126" s="10"/>
      <c r="UCO126" s="10"/>
      <c r="UCP126" s="10"/>
      <c r="UCQ126" s="10"/>
      <c r="UCR126" s="10"/>
      <c r="UCS126" s="10"/>
      <c r="UCT126" s="10"/>
      <c r="UCU126" s="10"/>
      <c r="UCV126" s="10"/>
      <c r="UCW126" s="10"/>
      <c r="UCX126" s="10"/>
      <c r="UCY126" s="10"/>
      <c r="UCZ126" s="10"/>
      <c r="UDA126" s="10"/>
      <c r="UDB126" s="10"/>
      <c r="UDC126" s="10"/>
      <c r="UDD126" s="10"/>
      <c r="UDE126" s="10"/>
      <c r="UDF126" s="10"/>
      <c r="UDG126" s="10"/>
      <c r="UDH126" s="10"/>
      <c r="UDI126" s="10"/>
      <c r="UDJ126" s="10"/>
      <c r="UDK126" s="10"/>
      <c r="UDL126" s="10"/>
      <c r="UDM126" s="10"/>
      <c r="UDN126" s="10"/>
      <c r="UDO126" s="10"/>
      <c r="UDP126" s="10"/>
      <c r="UDQ126" s="10"/>
      <c r="UDR126" s="10"/>
      <c r="UDS126" s="10"/>
      <c r="UDT126" s="10"/>
      <c r="UDU126" s="10"/>
      <c r="UDV126" s="10"/>
      <c r="UDW126" s="10"/>
      <c r="UDX126" s="10"/>
      <c r="UDY126" s="10"/>
      <c r="UDZ126" s="10"/>
      <c r="UEA126" s="10"/>
      <c r="UEB126" s="10"/>
      <c r="UEC126" s="10"/>
      <c r="UED126" s="10"/>
      <c r="UEE126" s="10"/>
      <c r="UEF126" s="10"/>
      <c r="UEG126" s="10"/>
      <c r="UEH126" s="10"/>
      <c r="UEI126" s="10"/>
      <c r="UEJ126" s="10"/>
      <c r="UEK126" s="10"/>
      <c r="UEL126" s="10"/>
      <c r="UEM126" s="10"/>
      <c r="UEN126" s="10"/>
      <c r="UEO126" s="10"/>
      <c r="UEP126" s="10"/>
      <c r="UEQ126" s="10"/>
      <c r="UER126" s="10"/>
      <c r="UES126" s="10"/>
      <c r="UET126" s="10"/>
      <c r="UEU126" s="10"/>
      <c r="UEV126" s="10"/>
      <c r="UEW126" s="10"/>
      <c r="UEX126" s="10"/>
      <c r="UEY126" s="10"/>
      <c r="UEZ126" s="10"/>
      <c r="UFA126" s="10"/>
      <c r="UFB126" s="10"/>
      <c r="UFC126" s="10"/>
      <c r="UFD126" s="10"/>
      <c r="UFE126" s="10"/>
      <c r="UFF126" s="10"/>
      <c r="UFG126" s="10"/>
      <c r="UFH126" s="10"/>
      <c r="UFI126" s="10"/>
      <c r="UFJ126" s="10"/>
      <c r="UFK126" s="10"/>
      <c r="UFL126" s="10"/>
      <c r="UFM126" s="10"/>
      <c r="UFN126" s="10"/>
      <c r="UFO126" s="10"/>
      <c r="UFP126" s="10"/>
      <c r="UFQ126" s="10"/>
      <c r="UFR126" s="10"/>
      <c r="UFS126" s="10"/>
      <c r="UFT126" s="10"/>
      <c r="UFU126" s="10"/>
      <c r="UFV126" s="10"/>
      <c r="UFW126" s="10"/>
      <c r="UFX126" s="10"/>
      <c r="UFY126" s="10"/>
      <c r="UFZ126" s="10"/>
      <c r="UGA126" s="10"/>
      <c r="UGB126" s="10"/>
      <c r="UGC126" s="10"/>
      <c r="UGD126" s="10"/>
      <c r="UGE126" s="10"/>
      <c r="UGF126" s="10"/>
      <c r="UGG126" s="10"/>
      <c r="UGH126" s="10"/>
      <c r="UGI126" s="10"/>
      <c r="UGJ126" s="10"/>
      <c r="UGK126" s="10"/>
      <c r="UGL126" s="10"/>
      <c r="UGM126" s="10"/>
      <c r="UGN126" s="10"/>
      <c r="UGO126" s="10"/>
      <c r="UGP126" s="10"/>
      <c r="UGQ126" s="10"/>
      <c r="UGR126" s="10"/>
      <c r="UGS126" s="10"/>
      <c r="UGT126" s="10"/>
      <c r="UGU126" s="10"/>
      <c r="UGV126" s="10"/>
      <c r="UGW126" s="10"/>
      <c r="UGX126" s="10"/>
      <c r="UGY126" s="10"/>
      <c r="UGZ126" s="10"/>
      <c r="UHA126" s="10"/>
      <c r="UHB126" s="10"/>
      <c r="UHC126" s="10"/>
      <c r="UHD126" s="10"/>
      <c r="UHE126" s="10"/>
      <c r="UHF126" s="10"/>
      <c r="UHG126" s="10"/>
      <c r="UHH126" s="10"/>
      <c r="UHI126" s="10"/>
      <c r="UHJ126" s="10"/>
      <c r="UHK126" s="10"/>
      <c r="UHL126" s="10"/>
      <c r="UHM126" s="10"/>
      <c r="UHN126" s="10"/>
      <c r="UHO126" s="10"/>
      <c r="UHP126" s="10"/>
      <c r="UHQ126" s="10"/>
      <c r="UHR126" s="10"/>
      <c r="UHS126" s="10"/>
      <c r="UHT126" s="10"/>
      <c r="UHU126" s="10"/>
      <c r="UHV126" s="10"/>
      <c r="UHW126" s="10"/>
      <c r="UHX126" s="10"/>
      <c r="UHY126" s="10"/>
      <c r="UHZ126" s="10"/>
      <c r="UIA126" s="10"/>
      <c r="UIB126" s="10"/>
      <c r="UIC126" s="10"/>
      <c r="UID126" s="10"/>
      <c r="UIE126" s="10"/>
      <c r="UIF126" s="10"/>
      <c r="UIG126" s="10"/>
      <c r="UIH126" s="10"/>
      <c r="UII126" s="10"/>
      <c r="UIJ126" s="10"/>
      <c r="UIK126" s="10"/>
      <c r="UIL126" s="10"/>
      <c r="UIM126" s="10"/>
      <c r="UIN126" s="10"/>
      <c r="UIO126" s="10"/>
      <c r="UIP126" s="10"/>
      <c r="UIQ126" s="10"/>
      <c r="UIR126" s="10"/>
      <c r="UIS126" s="10"/>
      <c r="UIT126" s="10"/>
      <c r="UIU126" s="10"/>
      <c r="UIV126" s="10"/>
      <c r="UIW126" s="10"/>
      <c r="UIX126" s="10"/>
      <c r="UIY126" s="10"/>
      <c r="UIZ126" s="10"/>
      <c r="UJA126" s="10"/>
      <c r="UJB126" s="10"/>
      <c r="UJC126" s="10"/>
      <c r="UJD126" s="10"/>
      <c r="UJE126" s="10"/>
      <c r="UJF126" s="10"/>
      <c r="UJG126" s="10"/>
      <c r="UJH126" s="10"/>
      <c r="UJI126" s="10"/>
      <c r="UJJ126" s="10"/>
      <c r="UJK126" s="10"/>
      <c r="UJL126" s="10"/>
      <c r="UJM126" s="10"/>
      <c r="UJN126" s="10"/>
      <c r="UJO126" s="10"/>
      <c r="UJP126" s="10"/>
      <c r="UJQ126" s="10"/>
      <c r="UJR126" s="10"/>
      <c r="UJS126" s="10"/>
      <c r="UJT126" s="10"/>
      <c r="UJU126" s="10"/>
      <c r="UJV126" s="10"/>
      <c r="UJW126" s="10"/>
      <c r="UJX126" s="10"/>
      <c r="UJY126" s="10"/>
      <c r="UJZ126" s="10"/>
      <c r="UKA126" s="10"/>
      <c r="UKB126" s="10"/>
      <c r="UKC126" s="10"/>
      <c r="UKD126" s="10"/>
      <c r="UKE126" s="10"/>
      <c r="UKF126" s="10"/>
      <c r="UKG126" s="10"/>
      <c r="UKH126" s="10"/>
      <c r="UKI126" s="10"/>
      <c r="UKJ126" s="10"/>
      <c r="UKK126" s="10"/>
      <c r="UKL126" s="10"/>
      <c r="UKM126" s="10"/>
      <c r="UKN126" s="10"/>
      <c r="UKO126" s="10"/>
      <c r="UKP126" s="10"/>
      <c r="UKQ126" s="10"/>
      <c r="UKR126" s="10"/>
      <c r="UKS126" s="10"/>
      <c r="UKT126" s="10"/>
      <c r="UKU126" s="10"/>
      <c r="UKV126" s="10"/>
      <c r="UKW126" s="10"/>
      <c r="UKX126" s="10"/>
      <c r="UKY126" s="10"/>
      <c r="UKZ126" s="10"/>
      <c r="ULA126" s="10"/>
      <c r="ULB126" s="10"/>
      <c r="ULC126" s="10"/>
      <c r="ULD126" s="10"/>
      <c r="ULE126" s="10"/>
      <c r="ULF126" s="10"/>
      <c r="ULG126" s="10"/>
      <c r="ULH126" s="10"/>
      <c r="ULI126" s="10"/>
      <c r="ULJ126" s="10"/>
      <c r="ULK126" s="10"/>
      <c r="ULL126" s="10"/>
      <c r="ULM126" s="10"/>
      <c r="ULN126" s="10"/>
      <c r="ULO126" s="10"/>
      <c r="ULP126" s="10"/>
      <c r="ULQ126" s="10"/>
      <c r="ULR126" s="10"/>
      <c r="ULS126" s="10"/>
      <c r="ULT126" s="10"/>
      <c r="ULU126" s="10"/>
      <c r="ULV126" s="10"/>
      <c r="ULW126" s="10"/>
      <c r="ULX126" s="10"/>
      <c r="ULY126" s="10"/>
      <c r="ULZ126" s="10"/>
      <c r="UMA126" s="10"/>
      <c r="UMB126" s="10"/>
      <c r="UMC126" s="10"/>
      <c r="UMD126" s="10"/>
      <c r="UME126" s="10"/>
      <c r="UMF126" s="10"/>
      <c r="UMG126" s="10"/>
      <c r="UMH126" s="10"/>
      <c r="UMI126" s="10"/>
      <c r="UMJ126" s="10"/>
      <c r="UMK126" s="10"/>
      <c r="UML126" s="10"/>
      <c r="UMM126" s="10"/>
      <c r="UMN126" s="10"/>
      <c r="UMO126" s="10"/>
      <c r="UMP126" s="10"/>
      <c r="UMQ126" s="10"/>
      <c r="UMR126" s="10"/>
      <c r="UMS126" s="10"/>
      <c r="UMT126" s="10"/>
      <c r="UMU126" s="10"/>
      <c r="UMV126" s="10"/>
      <c r="UMW126" s="10"/>
      <c r="UMX126" s="10"/>
      <c r="UMY126" s="10"/>
      <c r="UMZ126" s="10"/>
      <c r="UNA126" s="10"/>
      <c r="UNB126" s="10"/>
      <c r="UNC126" s="10"/>
      <c r="UND126" s="10"/>
      <c r="UNE126" s="10"/>
      <c r="UNF126" s="10"/>
      <c r="UNG126" s="10"/>
      <c r="UNH126" s="10"/>
      <c r="UNI126" s="10"/>
      <c r="UNJ126" s="10"/>
      <c r="UNK126" s="10"/>
      <c r="UNL126" s="10"/>
      <c r="UNM126" s="10"/>
      <c r="UNN126" s="10"/>
      <c r="UNO126" s="10"/>
      <c r="UNP126" s="10"/>
      <c r="UNQ126" s="10"/>
      <c r="UNR126" s="10"/>
      <c r="UNS126" s="10"/>
      <c r="UNT126" s="10"/>
      <c r="UNU126" s="10"/>
      <c r="UNV126" s="10"/>
      <c r="UNW126" s="10"/>
      <c r="UNX126" s="10"/>
      <c r="UNY126" s="10"/>
      <c r="UNZ126" s="10"/>
      <c r="UOA126" s="10"/>
      <c r="UOB126" s="10"/>
      <c r="UOC126" s="10"/>
      <c r="UOD126" s="10"/>
      <c r="UOE126" s="10"/>
      <c r="UOF126" s="10"/>
      <c r="UOG126" s="10"/>
      <c r="UOH126" s="10"/>
      <c r="UOI126" s="10"/>
      <c r="UOJ126" s="10"/>
      <c r="UOK126" s="10"/>
      <c r="UOL126" s="10"/>
      <c r="UOM126" s="10"/>
      <c r="UON126" s="10"/>
      <c r="UOO126" s="10"/>
      <c r="UOP126" s="10"/>
      <c r="UOQ126" s="10"/>
      <c r="UOR126" s="10"/>
      <c r="UOS126" s="10"/>
      <c r="UOT126" s="10"/>
      <c r="UOU126" s="10"/>
      <c r="UOV126" s="10"/>
      <c r="UOW126" s="10"/>
      <c r="UOX126" s="10"/>
      <c r="UOY126" s="10"/>
      <c r="UOZ126" s="10"/>
      <c r="UPA126" s="10"/>
      <c r="UPB126" s="10"/>
      <c r="UPC126" s="10"/>
      <c r="UPD126" s="10"/>
      <c r="UPE126" s="10"/>
      <c r="UPF126" s="10"/>
      <c r="UPG126" s="10"/>
      <c r="UPH126" s="10"/>
      <c r="UPI126" s="10"/>
      <c r="UPJ126" s="10"/>
      <c r="UPK126" s="10"/>
      <c r="UPL126" s="10"/>
      <c r="UPM126" s="10"/>
      <c r="UPN126" s="10"/>
      <c r="UPO126" s="10"/>
      <c r="UPP126" s="10"/>
      <c r="UPQ126" s="10"/>
      <c r="UPR126" s="10"/>
      <c r="UPS126" s="10"/>
      <c r="UPT126" s="10"/>
      <c r="UPU126" s="10"/>
      <c r="UPV126" s="10"/>
      <c r="UPW126" s="10"/>
      <c r="UPX126" s="10"/>
      <c r="UPY126" s="10"/>
      <c r="UPZ126" s="10"/>
      <c r="UQA126" s="10"/>
      <c r="UQB126" s="10"/>
      <c r="UQC126" s="10"/>
      <c r="UQD126" s="10"/>
      <c r="UQE126" s="10"/>
      <c r="UQF126" s="10"/>
      <c r="UQG126" s="10"/>
      <c r="UQH126" s="10"/>
      <c r="UQI126" s="10"/>
      <c r="UQJ126" s="10"/>
      <c r="UQK126" s="10"/>
      <c r="UQL126" s="10"/>
      <c r="UQM126" s="10"/>
      <c r="UQN126" s="10"/>
      <c r="UQO126" s="10"/>
      <c r="UQP126" s="10"/>
      <c r="UQQ126" s="10"/>
      <c r="UQR126" s="10"/>
      <c r="UQS126" s="10"/>
      <c r="UQT126" s="10"/>
      <c r="UQU126" s="10"/>
      <c r="UQV126" s="10"/>
      <c r="UQW126" s="10"/>
      <c r="UQX126" s="10"/>
      <c r="UQY126" s="10"/>
      <c r="UQZ126" s="10"/>
      <c r="URA126" s="10"/>
      <c r="URB126" s="10"/>
      <c r="URC126" s="10"/>
      <c r="URD126" s="10"/>
      <c r="URE126" s="10"/>
      <c r="URF126" s="10"/>
      <c r="URG126" s="10"/>
      <c r="URH126" s="10"/>
      <c r="URI126" s="10"/>
      <c r="URJ126" s="10"/>
      <c r="URK126" s="10"/>
      <c r="URL126" s="10"/>
      <c r="URM126" s="10"/>
      <c r="URN126" s="10"/>
      <c r="URO126" s="10"/>
      <c r="URP126" s="10"/>
      <c r="URQ126" s="10"/>
      <c r="URR126" s="10"/>
      <c r="URS126" s="10"/>
      <c r="URT126" s="10"/>
      <c r="URU126" s="10"/>
      <c r="URV126" s="10"/>
      <c r="URW126" s="10"/>
      <c r="URX126" s="10"/>
      <c r="URY126" s="10"/>
      <c r="URZ126" s="10"/>
      <c r="USA126" s="10"/>
      <c r="USB126" s="10"/>
      <c r="USC126" s="10"/>
      <c r="USD126" s="10"/>
      <c r="USE126" s="10"/>
      <c r="USF126" s="10"/>
      <c r="USG126" s="10"/>
      <c r="USH126" s="10"/>
      <c r="USI126" s="10"/>
      <c r="USJ126" s="10"/>
      <c r="USK126" s="10"/>
      <c r="USL126" s="10"/>
      <c r="USM126" s="10"/>
      <c r="USN126" s="10"/>
      <c r="USO126" s="10"/>
      <c r="USP126" s="10"/>
      <c r="USQ126" s="10"/>
      <c r="USR126" s="10"/>
      <c r="USS126" s="10"/>
      <c r="UST126" s="10"/>
      <c r="USU126" s="10"/>
      <c r="USV126" s="10"/>
      <c r="USW126" s="10"/>
      <c r="USX126" s="10"/>
      <c r="USY126" s="10"/>
      <c r="USZ126" s="10"/>
      <c r="UTA126" s="10"/>
      <c r="UTB126" s="10"/>
      <c r="UTC126" s="10"/>
      <c r="UTD126" s="10"/>
      <c r="UTE126" s="10"/>
      <c r="UTF126" s="10"/>
      <c r="UTG126" s="10"/>
      <c r="UTH126" s="10"/>
      <c r="UTI126" s="10"/>
      <c r="UTJ126" s="10"/>
      <c r="UTK126" s="10"/>
      <c r="UTL126" s="10"/>
      <c r="UTM126" s="10"/>
      <c r="UTN126" s="10"/>
      <c r="UTO126" s="10"/>
      <c r="UTP126" s="10"/>
      <c r="UTQ126" s="10"/>
      <c r="UTR126" s="10"/>
      <c r="UTS126" s="10"/>
      <c r="UTT126" s="10"/>
      <c r="UTU126" s="10"/>
      <c r="UTV126" s="10"/>
      <c r="UTW126" s="10"/>
      <c r="UTX126" s="10"/>
      <c r="UTY126" s="10"/>
      <c r="UTZ126" s="10"/>
      <c r="UUA126" s="10"/>
      <c r="UUB126" s="10"/>
      <c r="UUC126" s="10"/>
      <c r="UUD126" s="10"/>
      <c r="UUE126" s="10"/>
      <c r="UUF126" s="10"/>
      <c r="UUG126" s="10"/>
      <c r="UUH126" s="10"/>
      <c r="UUI126" s="10"/>
      <c r="UUJ126" s="10"/>
      <c r="UUK126" s="10"/>
      <c r="UUL126" s="10"/>
      <c r="UUM126" s="10"/>
      <c r="UUN126" s="10"/>
      <c r="UUO126" s="10"/>
      <c r="UUP126" s="10"/>
      <c r="UUQ126" s="10"/>
      <c r="UUR126" s="10"/>
      <c r="UUS126" s="10"/>
      <c r="UUT126" s="10"/>
      <c r="UUU126" s="10"/>
      <c r="UUV126" s="10"/>
      <c r="UUW126" s="10"/>
      <c r="UUX126" s="10"/>
      <c r="UUY126" s="10"/>
      <c r="UUZ126" s="10"/>
      <c r="UVA126" s="10"/>
      <c r="UVB126" s="10"/>
      <c r="UVC126" s="10"/>
      <c r="UVD126" s="10"/>
      <c r="UVE126" s="10"/>
      <c r="UVF126" s="10"/>
      <c r="UVG126" s="10"/>
      <c r="UVH126" s="10"/>
      <c r="UVI126" s="10"/>
      <c r="UVJ126" s="10"/>
      <c r="UVK126" s="10"/>
      <c r="UVL126" s="10"/>
      <c r="UVM126" s="10"/>
      <c r="UVN126" s="10"/>
      <c r="UVO126" s="10"/>
      <c r="UVP126" s="10"/>
      <c r="UVQ126" s="10"/>
      <c r="UVR126" s="10"/>
      <c r="UVS126" s="10"/>
      <c r="UVT126" s="10"/>
      <c r="UVU126" s="10"/>
      <c r="UVV126" s="10"/>
      <c r="UVW126" s="10"/>
      <c r="UVX126" s="10"/>
      <c r="UVY126" s="10"/>
      <c r="UVZ126" s="10"/>
      <c r="UWA126" s="10"/>
      <c r="UWB126" s="10"/>
      <c r="UWC126" s="10"/>
      <c r="UWD126" s="10"/>
      <c r="UWE126" s="10"/>
      <c r="UWF126" s="10"/>
      <c r="UWG126" s="10"/>
      <c r="UWH126" s="10"/>
      <c r="UWI126" s="10"/>
      <c r="UWJ126" s="10"/>
      <c r="UWK126" s="10"/>
      <c r="UWL126" s="10"/>
      <c r="UWM126" s="10"/>
      <c r="UWN126" s="10"/>
      <c r="UWO126" s="10"/>
      <c r="UWP126" s="10"/>
      <c r="UWQ126" s="10"/>
      <c r="UWR126" s="10"/>
      <c r="UWS126" s="10"/>
      <c r="UWT126" s="10"/>
      <c r="UWU126" s="10"/>
      <c r="UWV126" s="10"/>
      <c r="UWW126" s="10"/>
      <c r="UWX126" s="10"/>
      <c r="UWY126" s="10"/>
      <c r="UWZ126" s="10"/>
      <c r="UXA126" s="10"/>
      <c r="UXB126" s="10"/>
      <c r="UXC126" s="10"/>
      <c r="UXD126" s="10"/>
      <c r="UXE126" s="10"/>
      <c r="UXF126" s="10"/>
      <c r="UXG126" s="10"/>
      <c r="UXH126" s="10"/>
      <c r="UXI126" s="10"/>
      <c r="UXJ126" s="10"/>
      <c r="UXK126" s="10"/>
      <c r="UXL126" s="10"/>
      <c r="UXM126" s="10"/>
      <c r="UXN126" s="10"/>
      <c r="UXO126" s="10"/>
      <c r="UXP126" s="10"/>
      <c r="UXQ126" s="10"/>
      <c r="UXR126" s="10"/>
      <c r="UXS126" s="10"/>
      <c r="UXT126" s="10"/>
      <c r="UXU126" s="10"/>
      <c r="UXV126" s="10"/>
      <c r="UXW126" s="10"/>
      <c r="UXX126" s="10"/>
      <c r="UXY126" s="10"/>
      <c r="UXZ126" s="10"/>
      <c r="UYA126" s="10"/>
      <c r="UYB126" s="10"/>
      <c r="UYC126" s="10"/>
      <c r="UYD126" s="10"/>
      <c r="UYE126" s="10"/>
      <c r="UYF126" s="10"/>
      <c r="UYG126" s="10"/>
      <c r="UYH126" s="10"/>
      <c r="UYI126" s="10"/>
      <c r="UYJ126" s="10"/>
      <c r="UYK126" s="10"/>
      <c r="UYL126" s="10"/>
      <c r="UYM126" s="10"/>
      <c r="UYN126" s="10"/>
      <c r="UYO126" s="10"/>
      <c r="UYP126" s="10"/>
      <c r="UYQ126" s="10"/>
      <c r="UYR126" s="10"/>
      <c r="UYS126" s="10"/>
      <c r="UYT126" s="10"/>
      <c r="UYU126" s="10"/>
      <c r="UYV126" s="10"/>
      <c r="UYW126" s="10"/>
      <c r="UYX126" s="10"/>
      <c r="UYY126" s="10"/>
      <c r="UYZ126" s="10"/>
      <c r="UZA126" s="10"/>
      <c r="UZB126" s="10"/>
      <c r="UZC126" s="10"/>
      <c r="UZD126" s="10"/>
      <c r="UZE126" s="10"/>
      <c r="UZF126" s="10"/>
      <c r="UZG126" s="10"/>
      <c r="UZH126" s="10"/>
      <c r="UZI126" s="10"/>
      <c r="UZJ126" s="10"/>
      <c r="UZK126" s="10"/>
      <c r="UZL126" s="10"/>
      <c r="UZM126" s="10"/>
      <c r="UZN126" s="10"/>
      <c r="UZO126" s="10"/>
      <c r="UZP126" s="10"/>
      <c r="UZQ126" s="10"/>
      <c r="UZR126" s="10"/>
      <c r="UZS126" s="10"/>
      <c r="UZT126" s="10"/>
      <c r="UZU126" s="10"/>
      <c r="UZV126" s="10"/>
      <c r="UZW126" s="10"/>
      <c r="UZX126" s="10"/>
      <c r="UZY126" s="10"/>
      <c r="UZZ126" s="10"/>
      <c r="VAA126" s="10"/>
      <c r="VAB126" s="10"/>
      <c r="VAC126" s="10"/>
      <c r="VAD126" s="10"/>
      <c r="VAE126" s="10"/>
      <c r="VAF126" s="10"/>
      <c r="VAG126" s="10"/>
      <c r="VAH126" s="10"/>
      <c r="VAI126" s="10"/>
      <c r="VAJ126" s="10"/>
      <c r="VAK126" s="10"/>
      <c r="VAL126" s="10"/>
      <c r="VAM126" s="10"/>
      <c r="VAN126" s="10"/>
      <c r="VAO126" s="10"/>
      <c r="VAP126" s="10"/>
      <c r="VAQ126" s="10"/>
      <c r="VAR126" s="10"/>
      <c r="VAS126" s="10"/>
      <c r="VAT126" s="10"/>
      <c r="VAU126" s="10"/>
      <c r="VAV126" s="10"/>
      <c r="VAW126" s="10"/>
      <c r="VAX126" s="10"/>
      <c r="VAY126" s="10"/>
      <c r="VAZ126" s="10"/>
      <c r="VBA126" s="10"/>
      <c r="VBB126" s="10"/>
      <c r="VBC126" s="10"/>
      <c r="VBD126" s="10"/>
      <c r="VBE126" s="10"/>
      <c r="VBF126" s="10"/>
      <c r="VBG126" s="10"/>
      <c r="VBH126" s="10"/>
      <c r="VBI126" s="10"/>
      <c r="VBJ126" s="10"/>
      <c r="VBK126" s="10"/>
      <c r="VBL126" s="10"/>
      <c r="VBM126" s="10"/>
      <c r="VBN126" s="10"/>
      <c r="VBO126" s="10"/>
      <c r="VBP126" s="10"/>
      <c r="VBQ126" s="10"/>
      <c r="VBR126" s="10"/>
      <c r="VBS126" s="10"/>
      <c r="VBT126" s="10"/>
      <c r="VBU126" s="10"/>
      <c r="VBV126" s="10"/>
      <c r="VBW126" s="10"/>
      <c r="VBX126" s="10"/>
      <c r="VBY126" s="10"/>
      <c r="VBZ126" s="10"/>
      <c r="VCA126" s="10"/>
      <c r="VCB126" s="10"/>
      <c r="VCC126" s="10"/>
      <c r="VCD126" s="10"/>
      <c r="VCE126" s="10"/>
      <c r="VCF126" s="10"/>
      <c r="VCG126" s="10"/>
      <c r="VCH126" s="10"/>
      <c r="VCI126" s="10"/>
      <c r="VCJ126" s="10"/>
      <c r="VCK126" s="10"/>
      <c r="VCL126" s="10"/>
      <c r="VCM126" s="10"/>
      <c r="VCN126" s="10"/>
      <c r="VCO126" s="10"/>
      <c r="VCP126" s="10"/>
      <c r="VCQ126" s="10"/>
      <c r="VCR126" s="10"/>
      <c r="VCS126" s="10"/>
      <c r="VCT126" s="10"/>
      <c r="VCU126" s="10"/>
      <c r="VCV126" s="10"/>
      <c r="VCW126" s="10"/>
      <c r="VCX126" s="10"/>
      <c r="VCY126" s="10"/>
      <c r="VCZ126" s="10"/>
      <c r="VDA126" s="10"/>
      <c r="VDB126" s="10"/>
      <c r="VDC126" s="10"/>
      <c r="VDD126" s="10"/>
      <c r="VDE126" s="10"/>
      <c r="VDF126" s="10"/>
      <c r="VDG126" s="10"/>
      <c r="VDH126" s="10"/>
      <c r="VDI126" s="10"/>
      <c r="VDJ126" s="10"/>
      <c r="VDK126" s="10"/>
      <c r="VDL126" s="10"/>
      <c r="VDM126" s="10"/>
      <c r="VDN126" s="10"/>
      <c r="VDO126" s="10"/>
      <c r="VDP126" s="10"/>
      <c r="VDQ126" s="10"/>
      <c r="VDR126" s="10"/>
      <c r="VDS126" s="10"/>
      <c r="VDT126" s="10"/>
      <c r="VDU126" s="10"/>
      <c r="VDV126" s="10"/>
      <c r="VDW126" s="10"/>
      <c r="VDX126" s="10"/>
      <c r="VDY126" s="10"/>
      <c r="VDZ126" s="10"/>
      <c r="VEA126" s="10"/>
      <c r="VEB126" s="10"/>
      <c r="VEC126" s="10"/>
      <c r="VED126" s="10"/>
      <c r="VEE126" s="10"/>
      <c r="VEF126" s="10"/>
      <c r="VEG126" s="10"/>
      <c r="VEH126" s="10"/>
      <c r="VEI126" s="10"/>
      <c r="VEJ126" s="10"/>
      <c r="VEK126" s="10"/>
      <c r="VEL126" s="10"/>
      <c r="VEM126" s="10"/>
      <c r="VEN126" s="10"/>
      <c r="VEO126" s="10"/>
      <c r="VEP126" s="10"/>
      <c r="VEQ126" s="10"/>
      <c r="VER126" s="10"/>
      <c r="VES126" s="10"/>
      <c r="VET126" s="10"/>
      <c r="VEU126" s="10"/>
      <c r="VEV126" s="10"/>
      <c r="VEW126" s="10"/>
      <c r="VEX126" s="10"/>
      <c r="VEY126" s="10"/>
      <c r="VEZ126" s="10"/>
      <c r="VFA126" s="10"/>
      <c r="VFB126" s="10"/>
      <c r="VFC126" s="10"/>
      <c r="VFD126" s="10"/>
      <c r="VFE126" s="10"/>
      <c r="VFF126" s="10"/>
      <c r="VFG126" s="10"/>
      <c r="VFH126" s="10"/>
      <c r="VFI126" s="10"/>
      <c r="VFJ126" s="10"/>
      <c r="VFK126" s="10"/>
      <c r="VFL126" s="10"/>
      <c r="VFM126" s="10"/>
      <c r="VFN126" s="10"/>
      <c r="VFO126" s="10"/>
      <c r="VFP126" s="10"/>
      <c r="VFQ126" s="10"/>
      <c r="VFR126" s="10"/>
      <c r="VFS126" s="10"/>
      <c r="VFT126" s="10"/>
      <c r="VFU126" s="10"/>
      <c r="VFV126" s="10"/>
      <c r="VFW126" s="10"/>
      <c r="VFX126" s="10"/>
      <c r="VFY126" s="10"/>
      <c r="VFZ126" s="10"/>
      <c r="VGA126" s="10"/>
      <c r="VGB126" s="10"/>
      <c r="VGC126" s="10"/>
      <c r="VGD126" s="10"/>
      <c r="VGE126" s="10"/>
      <c r="VGF126" s="10"/>
      <c r="VGG126" s="10"/>
      <c r="VGH126" s="10"/>
      <c r="VGI126" s="10"/>
      <c r="VGJ126" s="10"/>
      <c r="VGK126" s="10"/>
      <c r="VGL126" s="10"/>
      <c r="VGM126" s="10"/>
      <c r="VGN126" s="10"/>
      <c r="VGO126" s="10"/>
      <c r="VGP126" s="10"/>
      <c r="VGQ126" s="10"/>
      <c r="VGR126" s="10"/>
      <c r="VGS126" s="10"/>
      <c r="VGT126" s="10"/>
      <c r="VGU126" s="10"/>
      <c r="VGV126" s="10"/>
      <c r="VGW126" s="10"/>
      <c r="VGX126" s="10"/>
      <c r="VGY126" s="10"/>
      <c r="VGZ126" s="10"/>
      <c r="VHA126" s="10"/>
      <c r="VHB126" s="10"/>
      <c r="VHC126" s="10"/>
      <c r="VHD126" s="10"/>
      <c r="VHE126" s="10"/>
      <c r="VHF126" s="10"/>
      <c r="VHG126" s="10"/>
      <c r="VHH126" s="10"/>
      <c r="VHI126" s="10"/>
      <c r="VHJ126" s="10"/>
      <c r="VHK126" s="10"/>
      <c r="VHL126" s="10"/>
      <c r="VHM126" s="10"/>
      <c r="VHN126" s="10"/>
      <c r="VHO126" s="10"/>
      <c r="VHP126" s="10"/>
      <c r="VHQ126" s="10"/>
      <c r="VHR126" s="10"/>
      <c r="VHS126" s="10"/>
      <c r="VHT126" s="10"/>
      <c r="VHU126" s="10"/>
      <c r="VHV126" s="10"/>
      <c r="VHW126" s="10"/>
      <c r="VHX126" s="10"/>
      <c r="VHY126" s="10"/>
      <c r="VHZ126" s="10"/>
      <c r="VIA126" s="10"/>
      <c r="VIB126" s="10"/>
      <c r="VIC126" s="10"/>
      <c r="VID126" s="10"/>
      <c r="VIE126" s="10"/>
      <c r="VIF126" s="10"/>
      <c r="VIG126" s="10"/>
      <c r="VIH126" s="10"/>
      <c r="VII126" s="10"/>
      <c r="VIJ126" s="10"/>
      <c r="VIK126" s="10"/>
      <c r="VIL126" s="10"/>
      <c r="VIM126" s="10"/>
      <c r="VIN126" s="10"/>
      <c r="VIO126" s="10"/>
      <c r="VIP126" s="10"/>
      <c r="VIQ126" s="10"/>
      <c r="VIR126" s="10"/>
      <c r="VIS126" s="10"/>
      <c r="VIT126" s="10"/>
      <c r="VIU126" s="10"/>
      <c r="VIV126" s="10"/>
      <c r="VIW126" s="10"/>
      <c r="VIX126" s="10"/>
      <c r="VIY126" s="10"/>
      <c r="VIZ126" s="10"/>
      <c r="VJA126" s="10"/>
      <c r="VJB126" s="10"/>
      <c r="VJC126" s="10"/>
      <c r="VJD126" s="10"/>
      <c r="VJE126" s="10"/>
      <c r="VJF126" s="10"/>
      <c r="VJG126" s="10"/>
      <c r="VJH126" s="10"/>
      <c r="VJI126" s="10"/>
      <c r="VJJ126" s="10"/>
      <c r="VJK126" s="10"/>
      <c r="VJL126" s="10"/>
      <c r="VJM126" s="10"/>
      <c r="VJN126" s="10"/>
      <c r="VJO126" s="10"/>
      <c r="VJP126" s="10"/>
      <c r="VJQ126" s="10"/>
      <c r="VJR126" s="10"/>
      <c r="VJS126" s="10"/>
      <c r="VJT126" s="10"/>
      <c r="VJU126" s="10"/>
      <c r="VJV126" s="10"/>
      <c r="VJW126" s="10"/>
      <c r="VJX126" s="10"/>
      <c r="VJY126" s="10"/>
      <c r="VJZ126" s="10"/>
      <c r="VKA126" s="10"/>
      <c r="VKB126" s="10"/>
      <c r="VKC126" s="10"/>
      <c r="VKD126" s="10"/>
      <c r="VKE126" s="10"/>
      <c r="VKF126" s="10"/>
      <c r="VKG126" s="10"/>
      <c r="VKH126" s="10"/>
      <c r="VKI126" s="10"/>
      <c r="VKJ126" s="10"/>
      <c r="VKK126" s="10"/>
      <c r="VKL126" s="10"/>
      <c r="VKM126" s="10"/>
      <c r="VKN126" s="10"/>
      <c r="VKO126" s="10"/>
      <c r="VKP126" s="10"/>
      <c r="VKQ126" s="10"/>
      <c r="VKR126" s="10"/>
      <c r="VKS126" s="10"/>
      <c r="VKT126" s="10"/>
      <c r="VKU126" s="10"/>
      <c r="VKV126" s="10"/>
      <c r="VKW126" s="10"/>
      <c r="VKX126" s="10"/>
      <c r="VKY126" s="10"/>
      <c r="VKZ126" s="10"/>
      <c r="VLA126" s="10"/>
      <c r="VLB126" s="10"/>
      <c r="VLC126" s="10"/>
      <c r="VLD126" s="10"/>
      <c r="VLE126" s="10"/>
      <c r="VLF126" s="10"/>
      <c r="VLG126" s="10"/>
      <c r="VLH126" s="10"/>
      <c r="VLI126" s="10"/>
      <c r="VLJ126" s="10"/>
      <c r="VLK126" s="10"/>
      <c r="VLL126" s="10"/>
      <c r="VLM126" s="10"/>
      <c r="VLN126" s="10"/>
      <c r="VLO126" s="10"/>
      <c r="VLP126" s="10"/>
      <c r="VLQ126" s="10"/>
      <c r="VLR126" s="10"/>
      <c r="VLS126" s="10"/>
      <c r="VLT126" s="10"/>
      <c r="VLU126" s="10"/>
      <c r="VLV126" s="10"/>
      <c r="VLW126" s="10"/>
      <c r="VLX126" s="10"/>
      <c r="VLY126" s="10"/>
      <c r="VLZ126" s="10"/>
      <c r="VMA126" s="10"/>
      <c r="VMB126" s="10"/>
      <c r="VMC126" s="10"/>
      <c r="VMD126" s="10"/>
      <c r="VME126" s="10"/>
      <c r="VMF126" s="10"/>
      <c r="VMG126" s="10"/>
      <c r="VMH126" s="10"/>
      <c r="VMI126" s="10"/>
      <c r="VMJ126" s="10"/>
      <c r="VMK126" s="10"/>
      <c r="VML126" s="10"/>
      <c r="VMM126" s="10"/>
      <c r="VMN126" s="10"/>
      <c r="VMO126" s="10"/>
      <c r="VMP126" s="10"/>
      <c r="VMQ126" s="10"/>
      <c r="VMR126" s="10"/>
      <c r="VMS126" s="10"/>
      <c r="VMT126" s="10"/>
      <c r="VMU126" s="10"/>
      <c r="VMV126" s="10"/>
      <c r="VMW126" s="10"/>
      <c r="VMX126" s="10"/>
      <c r="VMY126" s="10"/>
      <c r="VMZ126" s="10"/>
      <c r="VNA126" s="10"/>
      <c r="VNB126" s="10"/>
      <c r="VNC126" s="10"/>
      <c r="VND126" s="10"/>
      <c r="VNE126" s="10"/>
      <c r="VNF126" s="10"/>
      <c r="VNG126" s="10"/>
      <c r="VNH126" s="10"/>
      <c r="VNI126" s="10"/>
      <c r="VNJ126" s="10"/>
      <c r="VNK126" s="10"/>
      <c r="VNL126" s="10"/>
      <c r="VNM126" s="10"/>
      <c r="VNN126" s="10"/>
      <c r="VNO126" s="10"/>
      <c r="VNP126" s="10"/>
      <c r="VNQ126" s="10"/>
      <c r="VNR126" s="10"/>
      <c r="VNS126" s="10"/>
      <c r="VNT126" s="10"/>
      <c r="VNU126" s="10"/>
      <c r="VNV126" s="10"/>
      <c r="VNW126" s="10"/>
      <c r="VNX126" s="10"/>
      <c r="VNY126" s="10"/>
      <c r="VNZ126" s="10"/>
      <c r="VOA126" s="10"/>
      <c r="VOB126" s="10"/>
      <c r="VOC126" s="10"/>
      <c r="VOD126" s="10"/>
      <c r="VOE126" s="10"/>
      <c r="VOF126" s="10"/>
      <c r="VOG126" s="10"/>
      <c r="VOH126" s="10"/>
      <c r="VOI126" s="10"/>
      <c r="VOJ126" s="10"/>
      <c r="VOK126" s="10"/>
      <c r="VOL126" s="10"/>
      <c r="VOM126" s="10"/>
      <c r="VON126" s="10"/>
      <c r="VOO126" s="10"/>
      <c r="VOP126" s="10"/>
      <c r="VOQ126" s="10"/>
      <c r="VOR126" s="10"/>
      <c r="VOS126" s="10"/>
      <c r="VOT126" s="10"/>
      <c r="VOU126" s="10"/>
      <c r="VOV126" s="10"/>
      <c r="VOW126" s="10"/>
      <c r="VOX126" s="10"/>
      <c r="VOY126" s="10"/>
      <c r="VOZ126" s="10"/>
      <c r="VPA126" s="10"/>
      <c r="VPB126" s="10"/>
      <c r="VPC126" s="10"/>
      <c r="VPD126" s="10"/>
      <c r="VPE126" s="10"/>
      <c r="VPF126" s="10"/>
      <c r="VPG126" s="10"/>
      <c r="VPH126" s="10"/>
      <c r="VPI126" s="10"/>
      <c r="VPJ126" s="10"/>
      <c r="VPK126" s="10"/>
      <c r="VPL126" s="10"/>
      <c r="VPM126" s="10"/>
      <c r="VPN126" s="10"/>
      <c r="VPO126" s="10"/>
      <c r="VPP126" s="10"/>
      <c r="VPQ126" s="10"/>
      <c r="VPR126" s="10"/>
      <c r="VPS126" s="10"/>
      <c r="VPT126" s="10"/>
      <c r="VPU126" s="10"/>
      <c r="VPV126" s="10"/>
      <c r="VPW126" s="10"/>
      <c r="VPX126" s="10"/>
      <c r="VPY126" s="10"/>
      <c r="VPZ126" s="10"/>
      <c r="VQA126" s="10"/>
      <c r="VQB126" s="10"/>
      <c r="VQC126" s="10"/>
      <c r="VQD126" s="10"/>
      <c r="VQE126" s="10"/>
      <c r="VQF126" s="10"/>
      <c r="VQG126" s="10"/>
      <c r="VQH126" s="10"/>
      <c r="VQI126" s="10"/>
      <c r="VQJ126" s="10"/>
      <c r="VQK126" s="10"/>
      <c r="VQL126" s="10"/>
      <c r="VQM126" s="10"/>
      <c r="VQN126" s="10"/>
      <c r="VQO126" s="10"/>
      <c r="VQP126" s="10"/>
      <c r="VQQ126" s="10"/>
      <c r="VQR126" s="10"/>
      <c r="VQS126" s="10"/>
      <c r="VQT126" s="10"/>
      <c r="VQU126" s="10"/>
      <c r="VQV126" s="10"/>
      <c r="VQW126" s="10"/>
      <c r="VQX126" s="10"/>
      <c r="VQY126" s="10"/>
      <c r="VQZ126" s="10"/>
      <c r="VRA126" s="10"/>
      <c r="VRB126" s="10"/>
      <c r="VRC126" s="10"/>
      <c r="VRD126" s="10"/>
      <c r="VRE126" s="10"/>
      <c r="VRF126" s="10"/>
      <c r="VRG126" s="10"/>
      <c r="VRH126" s="10"/>
      <c r="VRI126" s="10"/>
      <c r="VRJ126" s="10"/>
      <c r="VRK126" s="10"/>
      <c r="VRL126" s="10"/>
      <c r="VRM126" s="10"/>
      <c r="VRN126" s="10"/>
      <c r="VRO126" s="10"/>
      <c r="VRP126" s="10"/>
      <c r="VRQ126" s="10"/>
      <c r="VRR126" s="10"/>
      <c r="VRS126" s="10"/>
      <c r="VRT126" s="10"/>
      <c r="VRU126" s="10"/>
      <c r="VRV126" s="10"/>
      <c r="VRW126" s="10"/>
      <c r="VRX126" s="10"/>
      <c r="VRY126" s="10"/>
      <c r="VRZ126" s="10"/>
      <c r="VSA126" s="10"/>
      <c r="VSB126" s="10"/>
      <c r="VSC126" s="10"/>
      <c r="VSD126" s="10"/>
      <c r="VSE126" s="10"/>
      <c r="VSF126" s="10"/>
      <c r="VSG126" s="10"/>
      <c r="VSH126" s="10"/>
      <c r="VSI126" s="10"/>
      <c r="VSJ126" s="10"/>
      <c r="VSK126" s="10"/>
      <c r="VSL126" s="10"/>
      <c r="VSM126" s="10"/>
      <c r="VSN126" s="10"/>
      <c r="VSO126" s="10"/>
      <c r="VSP126" s="10"/>
      <c r="VSQ126" s="10"/>
      <c r="VSR126" s="10"/>
      <c r="VSS126" s="10"/>
      <c r="VST126" s="10"/>
      <c r="VSU126" s="10"/>
      <c r="VSV126" s="10"/>
      <c r="VSW126" s="10"/>
      <c r="VSX126" s="10"/>
      <c r="VSY126" s="10"/>
      <c r="VSZ126" s="10"/>
      <c r="VTA126" s="10"/>
      <c r="VTB126" s="10"/>
      <c r="VTC126" s="10"/>
      <c r="VTD126" s="10"/>
      <c r="VTE126" s="10"/>
      <c r="VTF126" s="10"/>
      <c r="VTG126" s="10"/>
      <c r="VTH126" s="10"/>
      <c r="VTI126" s="10"/>
      <c r="VTJ126" s="10"/>
      <c r="VTK126" s="10"/>
      <c r="VTL126" s="10"/>
      <c r="VTM126" s="10"/>
      <c r="VTN126" s="10"/>
      <c r="VTO126" s="10"/>
      <c r="VTP126" s="10"/>
      <c r="VTQ126" s="10"/>
      <c r="VTR126" s="10"/>
      <c r="VTS126" s="10"/>
      <c r="VTT126" s="10"/>
      <c r="VTU126" s="10"/>
      <c r="VTV126" s="10"/>
      <c r="VTW126" s="10"/>
      <c r="VTX126" s="10"/>
      <c r="VTY126" s="10"/>
      <c r="VTZ126" s="10"/>
      <c r="VUA126" s="10"/>
      <c r="VUB126" s="10"/>
      <c r="VUC126" s="10"/>
      <c r="VUD126" s="10"/>
      <c r="VUE126" s="10"/>
      <c r="VUF126" s="10"/>
      <c r="VUG126" s="10"/>
      <c r="VUH126" s="10"/>
      <c r="VUI126" s="10"/>
      <c r="VUJ126" s="10"/>
      <c r="VUK126" s="10"/>
      <c r="VUL126" s="10"/>
      <c r="VUM126" s="10"/>
      <c r="VUN126" s="10"/>
      <c r="VUO126" s="10"/>
      <c r="VUP126" s="10"/>
      <c r="VUQ126" s="10"/>
      <c r="VUR126" s="10"/>
      <c r="VUS126" s="10"/>
      <c r="VUT126" s="10"/>
      <c r="VUU126" s="10"/>
      <c r="VUV126" s="10"/>
      <c r="VUW126" s="10"/>
      <c r="VUX126" s="10"/>
      <c r="VUY126" s="10"/>
      <c r="VUZ126" s="10"/>
      <c r="VVA126" s="10"/>
      <c r="VVB126" s="10"/>
      <c r="VVC126" s="10"/>
      <c r="VVD126" s="10"/>
      <c r="VVE126" s="10"/>
      <c r="VVF126" s="10"/>
      <c r="VVG126" s="10"/>
      <c r="VVH126" s="10"/>
      <c r="VVI126" s="10"/>
      <c r="VVJ126" s="10"/>
      <c r="VVK126" s="10"/>
      <c r="VVL126" s="10"/>
      <c r="VVM126" s="10"/>
      <c r="VVN126" s="10"/>
      <c r="VVO126" s="10"/>
      <c r="VVP126" s="10"/>
      <c r="VVQ126" s="10"/>
      <c r="VVR126" s="10"/>
      <c r="VVS126" s="10"/>
      <c r="VVT126" s="10"/>
      <c r="VVU126" s="10"/>
      <c r="VVV126" s="10"/>
      <c r="VVW126" s="10"/>
      <c r="VVX126" s="10"/>
      <c r="VVY126" s="10"/>
      <c r="VVZ126" s="10"/>
      <c r="VWA126" s="10"/>
      <c r="VWB126" s="10"/>
      <c r="VWC126" s="10"/>
      <c r="VWD126" s="10"/>
      <c r="VWE126" s="10"/>
      <c r="VWF126" s="10"/>
      <c r="VWG126" s="10"/>
      <c r="VWH126" s="10"/>
      <c r="VWI126" s="10"/>
      <c r="VWJ126" s="10"/>
      <c r="VWK126" s="10"/>
      <c r="VWL126" s="10"/>
      <c r="VWM126" s="10"/>
      <c r="VWN126" s="10"/>
      <c r="VWO126" s="10"/>
      <c r="VWP126" s="10"/>
      <c r="VWQ126" s="10"/>
      <c r="VWR126" s="10"/>
      <c r="VWS126" s="10"/>
      <c r="VWT126" s="10"/>
      <c r="VWU126" s="10"/>
      <c r="VWV126" s="10"/>
      <c r="VWW126" s="10"/>
      <c r="VWX126" s="10"/>
      <c r="VWY126" s="10"/>
      <c r="VWZ126" s="10"/>
      <c r="VXA126" s="10"/>
      <c r="VXB126" s="10"/>
      <c r="VXC126" s="10"/>
      <c r="VXD126" s="10"/>
      <c r="VXE126" s="10"/>
      <c r="VXF126" s="10"/>
      <c r="VXG126" s="10"/>
      <c r="VXH126" s="10"/>
      <c r="VXI126" s="10"/>
      <c r="VXJ126" s="10"/>
      <c r="VXK126" s="10"/>
      <c r="VXL126" s="10"/>
      <c r="VXM126" s="10"/>
      <c r="VXN126" s="10"/>
      <c r="VXO126" s="10"/>
      <c r="VXP126" s="10"/>
      <c r="VXQ126" s="10"/>
      <c r="VXR126" s="10"/>
      <c r="VXS126" s="10"/>
      <c r="VXT126" s="10"/>
      <c r="VXU126" s="10"/>
      <c r="VXV126" s="10"/>
      <c r="VXW126" s="10"/>
      <c r="VXX126" s="10"/>
      <c r="VXY126" s="10"/>
      <c r="VXZ126" s="10"/>
      <c r="VYA126" s="10"/>
      <c r="VYB126" s="10"/>
      <c r="VYC126" s="10"/>
      <c r="VYD126" s="10"/>
      <c r="VYE126" s="10"/>
      <c r="VYF126" s="10"/>
      <c r="VYG126" s="10"/>
      <c r="VYH126" s="10"/>
      <c r="VYI126" s="10"/>
      <c r="VYJ126" s="10"/>
      <c r="VYK126" s="10"/>
      <c r="VYL126" s="10"/>
      <c r="VYM126" s="10"/>
      <c r="VYN126" s="10"/>
      <c r="VYO126" s="10"/>
      <c r="VYP126" s="10"/>
      <c r="VYQ126" s="10"/>
      <c r="VYR126" s="10"/>
      <c r="VYS126" s="10"/>
      <c r="VYT126" s="10"/>
      <c r="VYU126" s="10"/>
      <c r="VYV126" s="10"/>
      <c r="VYW126" s="10"/>
      <c r="VYX126" s="10"/>
      <c r="VYY126" s="10"/>
      <c r="VYZ126" s="10"/>
      <c r="VZA126" s="10"/>
      <c r="VZB126" s="10"/>
      <c r="VZC126" s="10"/>
      <c r="VZD126" s="10"/>
      <c r="VZE126" s="10"/>
      <c r="VZF126" s="10"/>
      <c r="VZG126" s="10"/>
      <c r="VZH126" s="10"/>
      <c r="VZI126" s="10"/>
      <c r="VZJ126" s="10"/>
      <c r="VZK126" s="10"/>
      <c r="VZL126" s="10"/>
      <c r="VZM126" s="10"/>
      <c r="VZN126" s="10"/>
      <c r="VZO126" s="10"/>
      <c r="VZP126" s="10"/>
      <c r="VZQ126" s="10"/>
      <c r="VZR126" s="10"/>
      <c r="VZS126" s="10"/>
      <c r="VZT126" s="10"/>
      <c r="VZU126" s="10"/>
      <c r="VZV126" s="10"/>
      <c r="VZW126" s="10"/>
      <c r="VZX126" s="10"/>
      <c r="VZY126" s="10"/>
      <c r="VZZ126" s="10"/>
      <c r="WAA126" s="10"/>
      <c r="WAB126" s="10"/>
      <c r="WAC126" s="10"/>
      <c r="WAD126" s="10"/>
      <c r="WAE126" s="10"/>
      <c r="WAF126" s="10"/>
      <c r="WAG126" s="10"/>
      <c r="WAH126" s="10"/>
      <c r="WAI126" s="10"/>
      <c r="WAJ126" s="10"/>
      <c r="WAK126" s="10"/>
      <c r="WAL126" s="10"/>
      <c r="WAM126" s="10"/>
      <c r="WAN126" s="10"/>
      <c r="WAO126" s="10"/>
      <c r="WAP126" s="10"/>
      <c r="WAQ126" s="10"/>
      <c r="WAR126" s="10"/>
      <c r="WAS126" s="10"/>
      <c r="WAT126" s="10"/>
      <c r="WAU126" s="10"/>
      <c r="WAV126" s="10"/>
      <c r="WAW126" s="10"/>
      <c r="WAX126" s="10"/>
      <c r="WAY126" s="10"/>
      <c r="WAZ126" s="10"/>
      <c r="WBA126" s="10"/>
      <c r="WBB126" s="10"/>
      <c r="WBC126" s="10"/>
      <c r="WBD126" s="10"/>
      <c r="WBE126" s="10"/>
      <c r="WBF126" s="10"/>
      <c r="WBG126" s="10"/>
      <c r="WBH126" s="10"/>
      <c r="WBI126" s="10"/>
      <c r="WBJ126" s="10"/>
      <c r="WBK126" s="10"/>
      <c r="WBL126" s="10"/>
      <c r="WBM126" s="10"/>
      <c r="WBN126" s="10"/>
      <c r="WBO126" s="10"/>
      <c r="WBP126" s="10"/>
      <c r="WBQ126" s="10"/>
      <c r="WBR126" s="10"/>
      <c r="WBS126" s="10"/>
      <c r="WBT126" s="10"/>
      <c r="WBU126" s="10"/>
      <c r="WBV126" s="10"/>
      <c r="WBW126" s="10"/>
      <c r="WBX126" s="10"/>
      <c r="WBY126" s="10"/>
      <c r="WBZ126" s="10"/>
      <c r="WCA126" s="10"/>
      <c r="WCB126" s="10"/>
      <c r="WCC126" s="10"/>
      <c r="WCD126" s="10"/>
      <c r="WCE126" s="10"/>
      <c r="WCF126" s="10"/>
      <c r="WCG126" s="10"/>
      <c r="WCH126" s="10"/>
      <c r="WCI126" s="10"/>
      <c r="WCJ126" s="10"/>
      <c r="WCK126" s="10"/>
      <c r="WCL126" s="10"/>
      <c r="WCM126" s="10"/>
      <c r="WCN126" s="10"/>
      <c r="WCO126" s="10"/>
      <c r="WCP126" s="10"/>
      <c r="WCQ126" s="10"/>
      <c r="WCR126" s="10"/>
      <c r="WCS126" s="10"/>
      <c r="WCT126" s="10"/>
      <c r="WCU126" s="10"/>
      <c r="WCV126" s="10"/>
      <c r="WCW126" s="10"/>
      <c r="WCX126" s="10"/>
      <c r="WCY126" s="10"/>
      <c r="WCZ126" s="10"/>
      <c r="WDA126" s="10"/>
      <c r="WDB126" s="10"/>
      <c r="WDC126" s="10"/>
      <c r="WDD126" s="10"/>
      <c r="WDE126" s="10"/>
      <c r="WDF126" s="10"/>
      <c r="WDG126" s="10"/>
      <c r="WDH126" s="10"/>
      <c r="WDI126" s="10"/>
      <c r="WDJ126" s="10"/>
      <c r="WDK126" s="10"/>
      <c r="WDL126" s="10"/>
      <c r="WDM126" s="10"/>
      <c r="WDN126" s="10"/>
      <c r="WDO126" s="10"/>
      <c r="WDP126" s="10"/>
      <c r="WDQ126" s="10"/>
      <c r="WDR126" s="10"/>
      <c r="WDS126" s="10"/>
      <c r="WDT126" s="10"/>
      <c r="WDU126" s="10"/>
      <c r="WDV126" s="10"/>
      <c r="WDW126" s="10"/>
      <c r="WDX126" s="10"/>
      <c r="WDY126" s="10"/>
      <c r="WDZ126" s="10"/>
      <c r="WEA126" s="10"/>
      <c r="WEB126" s="10"/>
      <c r="WEC126" s="10"/>
      <c r="WED126" s="10"/>
      <c r="WEE126" s="10"/>
      <c r="WEF126" s="10"/>
      <c r="WEG126" s="10"/>
      <c r="WEH126" s="10"/>
      <c r="WEI126" s="10"/>
      <c r="WEJ126" s="10"/>
      <c r="WEK126" s="10"/>
      <c r="WEL126" s="10"/>
      <c r="WEM126" s="10"/>
      <c r="WEN126" s="10"/>
      <c r="WEO126" s="10"/>
      <c r="WEP126" s="10"/>
      <c r="WEQ126" s="10"/>
      <c r="WER126" s="10"/>
      <c r="WES126" s="10"/>
      <c r="WET126" s="10"/>
      <c r="WEU126" s="10"/>
      <c r="WEV126" s="10"/>
      <c r="WEW126" s="10"/>
      <c r="WEX126" s="10"/>
      <c r="WEY126" s="10"/>
      <c r="WEZ126" s="10"/>
      <c r="WFA126" s="10"/>
      <c r="WFB126" s="10"/>
      <c r="WFC126" s="10"/>
      <c r="WFD126" s="10"/>
      <c r="WFE126" s="10"/>
      <c r="WFF126" s="10"/>
      <c r="WFG126" s="10"/>
      <c r="WFH126" s="10"/>
      <c r="WFI126" s="10"/>
      <c r="WFJ126" s="10"/>
      <c r="WFK126" s="10"/>
      <c r="WFL126" s="10"/>
      <c r="WFM126" s="10"/>
      <c r="WFN126" s="10"/>
      <c r="WFO126" s="10"/>
      <c r="WFP126" s="10"/>
      <c r="WFQ126" s="10"/>
      <c r="WFR126" s="10"/>
      <c r="WFS126" s="10"/>
      <c r="WFT126" s="10"/>
      <c r="WFU126" s="10"/>
      <c r="WFV126" s="10"/>
      <c r="WFW126" s="10"/>
      <c r="WFX126" s="10"/>
      <c r="WFY126" s="10"/>
      <c r="WFZ126" s="10"/>
      <c r="WGA126" s="10"/>
      <c r="WGB126" s="10"/>
      <c r="WGC126" s="10"/>
      <c r="WGD126" s="10"/>
      <c r="WGE126" s="10"/>
      <c r="WGF126" s="10"/>
      <c r="WGG126" s="10"/>
      <c r="WGH126" s="10"/>
      <c r="WGI126" s="10"/>
      <c r="WGJ126" s="10"/>
      <c r="WGK126" s="10"/>
      <c r="WGL126" s="10"/>
      <c r="WGM126" s="10"/>
      <c r="WGN126" s="10"/>
      <c r="WGO126" s="10"/>
      <c r="WGP126" s="10"/>
      <c r="WGQ126" s="10"/>
      <c r="WGR126" s="10"/>
      <c r="WGS126" s="10"/>
      <c r="WGT126" s="10"/>
      <c r="WGU126" s="10"/>
      <c r="WGV126" s="10"/>
      <c r="WGW126" s="10"/>
      <c r="WGX126" s="10"/>
      <c r="WGY126" s="10"/>
      <c r="WGZ126" s="10"/>
      <c r="WHA126" s="10"/>
      <c r="WHB126" s="10"/>
      <c r="WHC126" s="10"/>
      <c r="WHD126" s="10"/>
      <c r="WHE126" s="10"/>
      <c r="WHF126" s="10"/>
      <c r="WHG126" s="10"/>
      <c r="WHH126" s="10"/>
      <c r="WHI126" s="10"/>
      <c r="WHJ126" s="10"/>
      <c r="WHK126" s="10"/>
      <c r="WHL126" s="10"/>
      <c r="WHM126" s="10"/>
      <c r="WHN126" s="10"/>
      <c r="WHO126" s="10"/>
      <c r="WHP126" s="10"/>
      <c r="WHQ126" s="10"/>
      <c r="WHR126" s="10"/>
      <c r="WHS126" s="10"/>
      <c r="WHT126" s="10"/>
      <c r="WHU126" s="10"/>
      <c r="WHV126" s="10"/>
      <c r="WHW126" s="10"/>
      <c r="WHX126" s="10"/>
      <c r="WHY126" s="10"/>
      <c r="WHZ126" s="10"/>
      <c r="WIA126" s="10"/>
      <c r="WIB126" s="10"/>
      <c r="WIC126" s="10"/>
      <c r="WID126" s="10"/>
      <c r="WIE126" s="10"/>
      <c r="WIF126" s="10"/>
      <c r="WIG126" s="10"/>
      <c r="WIH126" s="10"/>
      <c r="WII126" s="10"/>
      <c r="WIJ126" s="10"/>
      <c r="WIK126" s="10"/>
      <c r="WIL126" s="10"/>
      <c r="WIM126" s="10"/>
      <c r="WIN126" s="10"/>
      <c r="WIO126" s="10"/>
      <c r="WIP126" s="10"/>
      <c r="WIQ126" s="10"/>
      <c r="WIR126" s="10"/>
      <c r="WIS126" s="10"/>
      <c r="WIT126" s="10"/>
      <c r="WIU126" s="10"/>
      <c r="WIV126" s="10"/>
      <c r="WIW126" s="10"/>
      <c r="WIX126" s="10"/>
      <c r="WIY126" s="10"/>
      <c r="WIZ126" s="10"/>
      <c r="WJA126" s="10"/>
      <c r="WJB126" s="10"/>
      <c r="WJC126" s="10"/>
      <c r="WJD126" s="10"/>
      <c r="WJE126" s="10"/>
      <c r="WJF126" s="10"/>
      <c r="WJG126" s="10"/>
      <c r="WJH126" s="10"/>
      <c r="WJI126" s="10"/>
      <c r="WJJ126" s="10"/>
      <c r="WJK126" s="10"/>
      <c r="WJL126" s="10"/>
      <c r="WJM126" s="10"/>
      <c r="WJN126" s="10"/>
      <c r="WJO126" s="10"/>
      <c r="WJP126" s="10"/>
      <c r="WJQ126" s="10"/>
      <c r="WJR126" s="10"/>
      <c r="WJS126" s="10"/>
      <c r="WJT126" s="10"/>
      <c r="WJU126" s="10"/>
      <c r="WJV126" s="10"/>
      <c r="WJW126" s="10"/>
      <c r="WJX126" s="10"/>
      <c r="WJY126" s="10"/>
      <c r="WJZ126" s="10"/>
      <c r="WKA126" s="10"/>
      <c r="WKB126" s="10"/>
      <c r="WKC126" s="10"/>
      <c r="WKD126" s="10"/>
      <c r="WKE126" s="10"/>
      <c r="WKF126" s="10"/>
      <c r="WKG126" s="10"/>
      <c r="WKH126" s="10"/>
      <c r="WKI126" s="10"/>
      <c r="WKJ126" s="10"/>
      <c r="WKK126" s="10"/>
      <c r="WKL126" s="10"/>
      <c r="WKM126" s="10"/>
      <c r="WKN126" s="10"/>
      <c r="WKO126" s="10"/>
      <c r="WKP126" s="10"/>
      <c r="WKQ126" s="10"/>
      <c r="WKR126" s="10"/>
      <c r="WKS126" s="10"/>
      <c r="WKT126" s="10"/>
      <c r="WKU126" s="10"/>
      <c r="WKV126" s="10"/>
      <c r="WKW126" s="10"/>
      <c r="WKX126" s="10"/>
      <c r="WKY126" s="10"/>
      <c r="WKZ126" s="10"/>
      <c r="WLA126" s="10"/>
      <c r="WLB126" s="10"/>
      <c r="WLC126" s="10"/>
      <c r="WLD126" s="10"/>
      <c r="WLE126" s="10"/>
      <c r="WLF126" s="10"/>
      <c r="WLG126" s="10"/>
      <c r="WLH126" s="10"/>
      <c r="WLI126" s="10"/>
      <c r="WLJ126" s="10"/>
      <c r="WLK126" s="10"/>
      <c r="WLL126" s="10"/>
      <c r="WLM126" s="10"/>
      <c r="WLN126" s="10"/>
      <c r="WLO126" s="10"/>
      <c r="WLP126" s="10"/>
      <c r="WLQ126" s="10"/>
      <c r="WLR126" s="10"/>
      <c r="WLS126" s="10"/>
      <c r="WLT126" s="10"/>
      <c r="WLU126" s="10"/>
      <c r="WLV126" s="10"/>
      <c r="WLW126" s="10"/>
      <c r="WLX126" s="10"/>
      <c r="WLY126" s="10"/>
      <c r="WLZ126" s="10"/>
      <c r="WMA126" s="10"/>
      <c r="WMB126" s="10"/>
      <c r="WMC126" s="10"/>
      <c r="WMD126" s="10"/>
      <c r="WME126" s="10"/>
      <c r="WMF126" s="10"/>
      <c r="WMG126" s="10"/>
      <c r="WMH126" s="10"/>
      <c r="WMI126" s="10"/>
      <c r="WMJ126" s="10"/>
      <c r="WMK126" s="10"/>
      <c r="WML126" s="10"/>
      <c r="WMM126" s="10"/>
      <c r="WMN126" s="10"/>
      <c r="WMO126" s="10"/>
      <c r="WMP126" s="10"/>
      <c r="WMQ126" s="10"/>
      <c r="WMR126" s="10"/>
      <c r="WMS126" s="10"/>
      <c r="WMT126" s="10"/>
      <c r="WMU126" s="10"/>
      <c r="WMV126" s="10"/>
      <c r="WMW126" s="10"/>
      <c r="WMX126" s="10"/>
      <c r="WMY126" s="10"/>
      <c r="WMZ126" s="10"/>
      <c r="WNA126" s="10"/>
      <c r="WNB126" s="10"/>
      <c r="WNC126" s="10"/>
      <c r="WND126" s="10"/>
      <c r="WNE126" s="10"/>
      <c r="WNF126" s="10"/>
      <c r="WNG126" s="10"/>
      <c r="WNH126" s="10"/>
      <c r="WNI126" s="10"/>
      <c r="WNJ126" s="10"/>
      <c r="WNK126" s="10"/>
      <c r="WNL126" s="10"/>
      <c r="WNM126" s="10"/>
      <c r="WNN126" s="10"/>
      <c r="WNO126" s="10"/>
      <c r="WNP126" s="10"/>
      <c r="WNQ126" s="10"/>
      <c r="WNR126" s="10"/>
      <c r="WNS126" s="10"/>
      <c r="WNT126" s="10"/>
      <c r="WNU126" s="10"/>
      <c r="WNV126" s="10"/>
      <c r="WNW126" s="10"/>
      <c r="WNX126" s="10"/>
      <c r="WNY126" s="10"/>
      <c r="WNZ126" s="10"/>
      <c r="WOA126" s="10"/>
      <c r="WOB126" s="10"/>
      <c r="WOC126" s="10"/>
      <c r="WOD126" s="10"/>
      <c r="WOE126" s="10"/>
      <c r="WOF126" s="10"/>
      <c r="WOG126" s="10"/>
      <c r="WOH126" s="10"/>
      <c r="WOI126" s="10"/>
      <c r="WOJ126" s="10"/>
      <c r="WOK126" s="10"/>
      <c r="WOL126" s="10"/>
      <c r="WOM126" s="10"/>
      <c r="WON126" s="10"/>
      <c r="WOO126" s="10"/>
      <c r="WOP126" s="10"/>
      <c r="WOQ126" s="10"/>
      <c r="WOR126" s="10"/>
      <c r="WOS126" s="10"/>
      <c r="WOT126" s="10"/>
      <c r="WOU126" s="10"/>
      <c r="WOV126" s="10"/>
      <c r="WOW126" s="10"/>
      <c r="WOX126" s="10"/>
      <c r="WOY126" s="10"/>
      <c r="WOZ126" s="10"/>
      <c r="WPA126" s="10"/>
      <c r="WPB126" s="10"/>
      <c r="WPC126" s="10"/>
      <c r="WPD126" s="10"/>
      <c r="WPE126" s="10"/>
      <c r="WPF126" s="10"/>
      <c r="WPG126" s="10"/>
      <c r="WPH126" s="10"/>
      <c r="WPI126" s="10"/>
      <c r="WPJ126" s="10"/>
      <c r="WPK126" s="10"/>
      <c r="WPL126" s="10"/>
      <c r="WPM126" s="10"/>
      <c r="WPN126" s="10"/>
      <c r="WPO126" s="10"/>
      <c r="WPP126" s="10"/>
      <c r="WPQ126" s="10"/>
      <c r="WPR126" s="10"/>
      <c r="WPS126" s="10"/>
      <c r="WPT126" s="10"/>
      <c r="WPU126" s="10"/>
      <c r="WPV126" s="10"/>
      <c r="WPW126" s="10"/>
      <c r="WPX126" s="10"/>
      <c r="WPY126" s="10"/>
      <c r="WPZ126" s="10"/>
      <c r="WQA126" s="10"/>
      <c r="WQB126" s="10"/>
      <c r="WQC126" s="10"/>
      <c r="WQD126" s="10"/>
      <c r="WQE126" s="10"/>
      <c r="WQF126" s="10"/>
      <c r="WQG126" s="10"/>
      <c r="WQH126" s="10"/>
      <c r="WQI126" s="10"/>
      <c r="WQJ126" s="10"/>
      <c r="WQK126" s="10"/>
      <c r="WQL126" s="10"/>
      <c r="WQM126" s="10"/>
      <c r="WQN126" s="10"/>
      <c r="WQO126" s="10"/>
      <c r="WQP126" s="10"/>
      <c r="WQQ126" s="10"/>
      <c r="WQR126" s="10"/>
      <c r="WQS126" s="10"/>
      <c r="WQT126" s="10"/>
      <c r="WQU126" s="10"/>
      <c r="WQV126" s="10"/>
      <c r="WQW126" s="10"/>
      <c r="WQX126" s="10"/>
      <c r="WQY126" s="10"/>
      <c r="WQZ126" s="10"/>
      <c r="WRA126" s="10"/>
      <c r="WRB126" s="10"/>
      <c r="WRC126" s="10"/>
      <c r="WRD126" s="10"/>
      <c r="WRE126" s="10"/>
      <c r="WRF126" s="10"/>
      <c r="WRG126" s="10"/>
      <c r="WRH126" s="10"/>
      <c r="WRI126" s="10"/>
      <c r="WRJ126" s="10"/>
      <c r="WRK126" s="10"/>
      <c r="WRL126" s="10"/>
      <c r="WRM126" s="10"/>
      <c r="WRN126" s="10"/>
      <c r="WRO126" s="10"/>
      <c r="WRP126" s="10"/>
      <c r="WRQ126" s="10"/>
      <c r="WRR126" s="10"/>
      <c r="WRS126" s="10"/>
      <c r="WRT126" s="10"/>
      <c r="WRU126" s="10"/>
      <c r="WRV126" s="10"/>
      <c r="WRW126" s="10"/>
      <c r="WRX126" s="10"/>
      <c r="WRY126" s="10"/>
      <c r="WRZ126" s="10"/>
      <c r="WSA126" s="10"/>
      <c r="WSB126" s="10"/>
      <c r="WSC126" s="10"/>
      <c r="WSD126" s="10"/>
      <c r="WSE126" s="10"/>
      <c r="WSF126" s="10"/>
      <c r="WSG126" s="10"/>
      <c r="WSH126" s="10"/>
      <c r="WSI126" s="10"/>
      <c r="WSJ126" s="10"/>
      <c r="WSK126" s="10"/>
      <c r="WSL126" s="10"/>
      <c r="WSM126" s="10"/>
      <c r="WSN126" s="10"/>
      <c r="WSO126" s="10"/>
      <c r="WSP126" s="10"/>
      <c r="WSQ126" s="10"/>
      <c r="WSR126" s="10"/>
      <c r="WSS126" s="10"/>
      <c r="WST126" s="10"/>
      <c r="WSU126" s="10"/>
      <c r="WSV126" s="10"/>
      <c r="WSW126" s="10"/>
      <c r="WSX126" s="10"/>
      <c r="WSY126" s="10"/>
      <c r="WSZ126" s="10"/>
      <c r="WTA126" s="10"/>
      <c r="WTB126" s="10"/>
      <c r="WTC126" s="10"/>
      <c r="WTD126" s="10"/>
      <c r="WTE126" s="10"/>
      <c r="WTF126" s="10"/>
      <c r="WTG126" s="10"/>
      <c r="WTH126" s="10"/>
      <c r="WTI126" s="10"/>
      <c r="WTJ126" s="10"/>
      <c r="WTK126" s="10"/>
      <c r="WTL126" s="10"/>
      <c r="WTM126" s="10"/>
      <c r="WTN126" s="10"/>
      <c r="WTO126" s="10"/>
      <c r="WTP126" s="10"/>
      <c r="WTQ126" s="10"/>
      <c r="WTR126" s="10"/>
      <c r="WTS126" s="10"/>
      <c r="WTT126" s="10"/>
      <c r="WTU126" s="10"/>
      <c r="WTV126" s="10"/>
      <c r="WTW126" s="10"/>
      <c r="WTX126" s="10"/>
      <c r="WTY126" s="10"/>
      <c r="WTZ126" s="10"/>
      <c r="WUA126" s="10"/>
      <c r="WUB126" s="10"/>
      <c r="WUC126" s="10"/>
      <c r="WUD126" s="10"/>
      <c r="WUE126" s="10"/>
      <c r="WUF126" s="10"/>
      <c r="WUG126" s="10"/>
      <c r="WUH126" s="10"/>
      <c r="WUI126" s="10"/>
      <c r="WUJ126" s="10"/>
      <c r="WUK126" s="10"/>
      <c r="WUL126" s="10"/>
      <c r="WUM126" s="10"/>
      <c r="WUN126" s="10"/>
      <c r="WUO126" s="10"/>
      <c r="WUP126" s="10"/>
      <c r="WUQ126" s="10"/>
      <c r="WUR126" s="10"/>
      <c r="WUS126" s="10"/>
      <c r="WUT126" s="10"/>
      <c r="WUU126" s="10"/>
      <c r="WUV126" s="10"/>
      <c r="WUW126" s="10"/>
      <c r="WUX126" s="10"/>
      <c r="WUY126" s="10"/>
      <c r="WUZ126" s="10"/>
      <c r="WVA126" s="10"/>
      <c r="WVB126" s="10"/>
      <c r="WVC126" s="10"/>
      <c r="WVD126" s="10"/>
      <c r="WVE126" s="10"/>
      <c r="WVF126" s="10"/>
      <c r="WVG126" s="10"/>
      <c r="WVH126" s="10"/>
      <c r="WVI126" s="10"/>
      <c r="WVJ126" s="10"/>
      <c r="WVK126" s="10"/>
      <c r="WVL126" s="10"/>
      <c r="WVM126" s="10"/>
      <c r="WVN126" s="10"/>
      <c r="WVO126" s="10"/>
      <c r="WVP126" s="10"/>
      <c r="WVQ126" s="10"/>
      <c r="WVR126" s="10"/>
      <c r="WVS126" s="10"/>
      <c r="WVT126" s="10"/>
      <c r="WVU126" s="10"/>
      <c r="WVV126" s="10"/>
      <c r="WVW126" s="10"/>
      <c r="WVX126" s="10"/>
      <c r="WVY126" s="10"/>
      <c r="WVZ126" s="10"/>
      <c r="WWA126" s="10"/>
      <c r="WWB126" s="10"/>
      <c r="WWC126" s="10"/>
      <c r="WWD126" s="10"/>
      <c r="WWE126" s="10"/>
      <c r="WWF126" s="10"/>
      <c r="WWG126" s="10"/>
      <c r="WWH126" s="10"/>
      <c r="WWI126" s="10"/>
      <c r="WWJ126" s="10"/>
      <c r="WWK126" s="10"/>
      <c r="WWL126" s="10"/>
      <c r="WWM126" s="10"/>
      <c r="WWN126" s="10"/>
      <c r="WWO126" s="10"/>
      <c r="WWP126" s="10"/>
      <c r="WWQ126" s="10"/>
      <c r="WWR126" s="10"/>
      <c r="WWS126" s="10"/>
      <c r="WWT126" s="10"/>
      <c r="WWU126" s="10"/>
      <c r="WWV126" s="10"/>
      <c r="WWW126" s="10"/>
      <c r="WWX126" s="10"/>
      <c r="WWY126" s="10"/>
      <c r="WWZ126" s="10"/>
      <c r="WXA126" s="10"/>
      <c r="WXB126" s="10"/>
      <c r="WXC126" s="10"/>
      <c r="WXD126" s="10"/>
      <c r="WXE126" s="10"/>
      <c r="WXF126" s="10"/>
      <c r="WXG126" s="10"/>
      <c r="WXH126" s="10"/>
      <c r="WXI126" s="10"/>
      <c r="WXJ126" s="10"/>
      <c r="WXK126" s="10"/>
      <c r="WXL126" s="10"/>
      <c r="WXM126" s="10"/>
      <c r="WXN126" s="10"/>
      <c r="WXO126" s="10"/>
      <c r="WXP126" s="10"/>
      <c r="WXQ126" s="10"/>
      <c r="WXR126" s="10"/>
      <c r="WXS126" s="10"/>
      <c r="WXT126" s="10"/>
      <c r="WXU126" s="10"/>
      <c r="WXV126" s="10"/>
      <c r="WXW126" s="10"/>
      <c r="WXX126" s="10"/>
      <c r="WXY126" s="10"/>
      <c r="WXZ126" s="10"/>
      <c r="WYA126" s="10"/>
      <c r="WYB126" s="10"/>
      <c r="WYC126" s="10"/>
      <c r="WYD126" s="10"/>
      <c r="WYE126" s="10"/>
      <c r="WYF126" s="10"/>
      <c r="WYG126" s="10"/>
      <c r="WYH126" s="10"/>
      <c r="WYI126" s="10"/>
      <c r="WYJ126" s="10"/>
      <c r="WYK126" s="10"/>
      <c r="WYL126" s="10"/>
      <c r="WYM126" s="10"/>
      <c r="WYN126" s="10"/>
      <c r="WYO126" s="10"/>
      <c r="WYP126" s="10"/>
      <c r="WYQ126" s="10"/>
      <c r="WYR126" s="10"/>
      <c r="WYS126" s="10"/>
      <c r="WYT126" s="10"/>
      <c r="WYU126" s="10"/>
      <c r="WYV126" s="10"/>
      <c r="WYW126" s="10"/>
      <c r="WYX126" s="10"/>
      <c r="WYY126" s="10"/>
      <c r="WYZ126" s="10"/>
      <c r="WZA126" s="10"/>
      <c r="WZB126" s="10"/>
      <c r="WZC126" s="10"/>
      <c r="WZD126" s="10"/>
      <c r="WZE126" s="10"/>
      <c r="WZF126" s="10"/>
      <c r="WZG126" s="10"/>
      <c r="WZH126" s="10"/>
      <c r="WZI126" s="10"/>
      <c r="WZJ126" s="10"/>
      <c r="WZK126" s="10"/>
      <c r="WZL126" s="10"/>
      <c r="WZM126" s="10"/>
      <c r="WZN126" s="10"/>
      <c r="WZO126" s="10"/>
      <c r="WZP126" s="10"/>
      <c r="WZQ126" s="10"/>
      <c r="WZR126" s="10"/>
      <c r="WZS126" s="10"/>
      <c r="WZT126" s="10"/>
      <c r="WZU126" s="10"/>
      <c r="WZV126" s="10"/>
      <c r="WZW126" s="10"/>
      <c r="WZX126" s="10"/>
      <c r="WZY126" s="10"/>
      <c r="WZZ126" s="10"/>
      <c r="XAA126" s="10"/>
      <c r="XAB126" s="10"/>
      <c r="XAC126" s="10"/>
      <c r="XAD126" s="10"/>
      <c r="XAE126" s="10"/>
      <c r="XAF126" s="10"/>
      <c r="XAG126" s="10"/>
      <c r="XAH126" s="10"/>
      <c r="XAI126" s="10"/>
      <c r="XAJ126" s="10"/>
      <c r="XAK126" s="10"/>
      <c r="XAL126" s="10"/>
      <c r="XAM126" s="10"/>
      <c r="XAN126" s="10"/>
      <c r="XAO126" s="10"/>
      <c r="XAP126" s="10"/>
      <c r="XAQ126" s="10"/>
      <c r="XAR126" s="10"/>
      <c r="XAS126" s="10"/>
      <c r="XAT126" s="10"/>
      <c r="XAU126" s="10"/>
      <c r="XAV126" s="10"/>
      <c r="XAW126" s="10"/>
      <c r="XAX126" s="10"/>
      <c r="XAY126" s="10"/>
      <c r="XAZ126" s="10"/>
      <c r="XBA126" s="10"/>
      <c r="XBB126" s="10"/>
      <c r="XBC126" s="10"/>
      <c r="XBD126" s="10"/>
      <c r="XBE126" s="10"/>
      <c r="XBF126" s="10"/>
      <c r="XBG126" s="10"/>
      <c r="XBH126" s="10"/>
      <c r="XBI126" s="10"/>
      <c r="XBJ126" s="10"/>
      <c r="XBK126" s="10"/>
      <c r="XBL126" s="10"/>
      <c r="XBM126" s="10"/>
      <c r="XBN126" s="10"/>
      <c r="XBO126" s="10"/>
      <c r="XBP126" s="10"/>
      <c r="XBQ126" s="10"/>
      <c r="XBR126" s="10"/>
      <c r="XBS126" s="10"/>
      <c r="XBT126" s="10"/>
      <c r="XBU126" s="10"/>
      <c r="XBV126" s="10"/>
      <c r="XBW126" s="10"/>
      <c r="XBX126" s="10"/>
      <c r="XBY126" s="10"/>
      <c r="XBZ126" s="10"/>
      <c r="XCA126" s="10"/>
      <c r="XCB126" s="10"/>
      <c r="XCC126" s="10"/>
      <c r="XCD126" s="10"/>
      <c r="XCE126" s="10"/>
      <c r="XCF126" s="10"/>
      <c r="XCG126" s="10"/>
      <c r="XCH126" s="10"/>
      <c r="XCI126" s="10"/>
      <c r="XCJ126" s="10"/>
      <c r="XCK126" s="10"/>
      <c r="XCL126" s="10"/>
      <c r="XCM126" s="10"/>
      <c r="XCN126" s="10"/>
      <c r="XCO126" s="10"/>
      <c r="XCP126" s="10"/>
      <c r="XCQ126" s="10"/>
      <c r="XCR126" s="10"/>
      <c r="XCS126" s="10"/>
      <c r="XCT126" s="10"/>
      <c r="XCU126" s="10"/>
      <c r="XCV126" s="10"/>
      <c r="XCW126" s="10"/>
      <c r="XCX126" s="10"/>
      <c r="XCY126" s="10"/>
      <c r="XCZ126" s="10"/>
      <c r="XDA126" s="10"/>
      <c r="XDB126" s="10"/>
      <c r="XDC126" s="10"/>
      <c r="XDD126" s="10"/>
      <c r="XDE126" s="10"/>
      <c r="XDF126" s="10"/>
      <c r="XDG126" s="10"/>
      <c r="XDH126" s="10"/>
      <c r="XDI126" s="10"/>
      <c r="XDJ126" s="10"/>
    </row>
    <row r="127" spans="1:16338" s="8" customFormat="1" ht="12.75">
      <c r="B127" s="1" t="s">
        <v>7</v>
      </c>
      <c r="C127" s="214" t="s">
        <v>45</v>
      </c>
      <c r="D127" s="10">
        <v>150</v>
      </c>
      <c r="E127" s="10">
        <v>329</v>
      </c>
      <c r="F127" s="10">
        <v>149</v>
      </c>
      <c r="G127" s="37">
        <v>23</v>
      </c>
      <c r="H127" s="10">
        <v>2777</v>
      </c>
      <c r="I127" s="10">
        <v>0.14000000000000001</v>
      </c>
      <c r="J127" s="10">
        <v>5.4</v>
      </c>
      <c r="K127" s="10">
        <v>39</v>
      </c>
      <c r="L127" s="10">
        <v>9.6999999999999993</v>
      </c>
      <c r="M127" s="10">
        <v>179</v>
      </c>
      <c r="N127" s="10">
        <v>0.23899999999999999</v>
      </c>
      <c r="O127" s="10">
        <v>0.504</v>
      </c>
      <c r="P127" s="10">
        <v>0.12</v>
      </c>
      <c r="Q127" s="10">
        <v>7.89</v>
      </c>
      <c r="R127" s="10">
        <v>5.0999999999999997E-2</v>
      </c>
    </row>
    <row r="128" spans="1:16338" s="5" customFormat="1" ht="12.75">
      <c r="B128" s="1" t="s">
        <v>7</v>
      </c>
      <c r="C128" s="214" t="s">
        <v>45</v>
      </c>
      <c r="D128" s="10">
        <v>148</v>
      </c>
      <c r="E128" s="10">
        <v>326</v>
      </c>
      <c r="F128" s="10">
        <v>142</v>
      </c>
      <c r="G128" s="37">
        <v>23</v>
      </c>
      <c r="H128" s="10">
        <v>2821</v>
      </c>
      <c r="I128" s="10">
        <v>0.16</v>
      </c>
      <c r="J128" s="10">
        <v>5.4</v>
      </c>
      <c r="K128" s="10">
        <v>40</v>
      </c>
      <c r="L128" s="10">
        <v>9.6</v>
      </c>
      <c r="M128" s="10">
        <v>182.5</v>
      </c>
      <c r="N128" s="10">
        <v>0.23200000000000001</v>
      </c>
      <c r="O128" s="10">
        <v>0.5</v>
      </c>
      <c r="P128" s="10">
        <v>0.11</v>
      </c>
      <c r="Q128" s="10">
        <v>7.9109999999999996</v>
      </c>
      <c r="R128" s="10">
        <v>5.1999999999999998E-2</v>
      </c>
    </row>
    <row r="129" spans="1:16334" s="4" customFormat="1">
      <c r="A129" s="1"/>
      <c r="B129" s="1" t="s">
        <v>7</v>
      </c>
      <c r="C129" s="214" t="s">
        <v>45</v>
      </c>
      <c r="D129" s="10">
        <v>167.67695016907032</v>
      </c>
      <c r="E129" s="10">
        <v>350.63023879782276</v>
      </c>
      <c r="F129" s="10">
        <v>147.70167342580564</v>
      </c>
      <c r="G129" s="10">
        <v>13.814101840601388</v>
      </c>
      <c r="H129" s="10">
        <v>2893.2842281643771</v>
      </c>
      <c r="I129" s="10">
        <v>0.19853544604180334</v>
      </c>
      <c r="J129" s="10">
        <v>6.1600977833394364</v>
      </c>
      <c r="K129" s="10">
        <v>39.994530900137185</v>
      </c>
      <c r="L129" s="10">
        <v>11.63647042730052</v>
      </c>
      <c r="M129" s="10">
        <v>193.98184833483268</v>
      </c>
      <c r="N129" s="10">
        <v>0.24605828219090506</v>
      </c>
      <c r="O129" s="10">
        <v>0.56371762249391599</v>
      </c>
      <c r="P129" s="10">
        <v>0.13272744753277438</v>
      </c>
      <c r="Q129" s="10">
        <v>9.1765648118774514</v>
      </c>
      <c r="R129" s="10">
        <v>5.8599261385076901E-2</v>
      </c>
    </row>
    <row r="130" spans="1:16334" s="4" customFormat="1">
      <c r="A130" s="1"/>
      <c r="B130" s="1" t="s">
        <v>7</v>
      </c>
      <c r="C130" s="214" t="s">
        <v>45</v>
      </c>
      <c r="D130" s="10">
        <v>165.36425188296948</v>
      </c>
      <c r="E130" s="10">
        <v>342.5951156699569</v>
      </c>
      <c r="F130" s="10">
        <v>156.46851641644125</v>
      </c>
      <c r="G130" s="10">
        <v>4.938720635861813</v>
      </c>
      <c r="H130" s="10">
        <v>2780.5918143535723</v>
      </c>
      <c r="I130" s="10">
        <v>0.17334430963692776</v>
      </c>
      <c r="J130" s="10">
        <v>5.8917560833216971</v>
      </c>
      <c r="K130" s="10">
        <v>38.802046138984728</v>
      </c>
      <c r="L130" s="10">
        <v>10.313879022405146</v>
      </c>
      <c r="M130" s="10">
        <v>186.29485989775975</v>
      </c>
      <c r="N130" s="10">
        <v>0.23514207698061163</v>
      </c>
      <c r="O130" s="10">
        <v>0.5319831353183363</v>
      </c>
      <c r="P130" s="10">
        <v>0.12207380127657864</v>
      </c>
      <c r="Q130" s="10">
        <v>8.9807951485577675</v>
      </c>
      <c r="R130" s="10">
        <v>5.6454510905526202E-2</v>
      </c>
    </row>
    <row r="131" spans="1:16334" s="4" customFormat="1">
      <c r="A131" s="1"/>
      <c r="B131" s="1" t="s">
        <v>7</v>
      </c>
      <c r="C131" s="214" t="s">
        <v>45</v>
      </c>
      <c r="D131" s="10">
        <v>168.16696827245792</v>
      </c>
      <c r="E131" s="10">
        <v>346.58765052834201</v>
      </c>
      <c r="F131" s="10">
        <v>140.02438977901298</v>
      </c>
      <c r="G131" s="10">
        <v>-7.119781135661718E-2</v>
      </c>
      <c r="H131" s="10">
        <v>2759.0951167972503</v>
      </c>
      <c r="I131" s="10">
        <v>0.16752769009161289</v>
      </c>
      <c r="J131" s="10">
        <v>6.0253715714837206</v>
      </c>
      <c r="K131" s="10">
        <v>39.206189544690098</v>
      </c>
      <c r="L131" s="10">
        <v>10.356990941538429</v>
      </c>
      <c r="M131" s="10">
        <v>192.8310740027454</v>
      </c>
      <c r="N131" s="10">
        <v>0.23396667933266316</v>
      </c>
      <c r="O131" s="10">
        <v>0.51520363496481592</v>
      </c>
      <c r="P131" s="10">
        <v>0.13334013715281556</v>
      </c>
      <c r="Q131" s="10">
        <v>9.1103280681277514</v>
      </c>
      <c r="R131" s="10">
        <v>5.757291567319768E-2</v>
      </c>
    </row>
    <row r="132" spans="1:16334" s="4" customFormat="1">
      <c r="A132" s="1"/>
      <c r="B132" s="1" t="s">
        <v>7</v>
      </c>
      <c r="C132" s="214" t="s">
        <v>45</v>
      </c>
      <c r="D132" s="37">
        <v>125.7245165581502</v>
      </c>
      <c r="E132" s="37">
        <v>271.59353451414643</v>
      </c>
      <c r="F132" s="37">
        <v>135.74511105525789</v>
      </c>
      <c r="G132" s="37">
        <v>10.272917427061264</v>
      </c>
      <c r="H132" s="37">
        <v>2661.6265795252375</v>
      </c>
      <c r="I132" s="10">
        <v>0.19338613814567968</v>
      </c>
      <c r="J132" s="10">
        <v>5.1837723791021908</v>
      </c>
      <c r="K132" s="37">
        <v>36.090674206540839</v>
      </c>
      <c r="L132" s="10">
        <v>8.8561383722424889</v>
      </c>
      <c r="M132" s="10">
        <v>167.71139170285798</v>
      </c>
      <c r="N132" s="10">
        <v>0.18788673244858681</v>
      </c>
      <c r="O132" s="10">
        <v>0.49543177667936816</v>
      </c>
      <c r="P132" s="10">
        <v>0.12178455630583666</v>
      </c>
      <c r="Q132" s="10">
        <v>7.7970655146087928</v>
      </c>
      <c r="R132" s="10">
        <v>5.1331060531167511E-2</v>
      </c>
    </row>
    <row r="133" spans="1:16334" s="4" customFormat="1">
      <c r="A133" s="1"/>
      <c r="B133" s="1" t="s">
        <v>7</v>
      </c>
      <c r="C133" s="214" t="s">
        <v>45</v>
      </c>
      <c r="D133" s="37">
        <v>152.37409616177422</v>
      </c>
      <c r="E133" s="37">
        <v>303.92783996270026</v>
      </c>
      <c r="F133" s="37">
        <v>132.60943236563264</v>
      </c>
      <c r="G133" s="37">
        <v>12.010344261413822</v>
      </c>
      <c r="H133" s="37">
        <v>2878.4159017692723</v>
      </c>
      <c r="I133" s="10">
        <v>0.21317585338915962</v>
      </c>
      <c r="J133" s="10">
        <v>6.1633436768520502</v>
      </c>
      <c r="K133" s="37">
        <v>41.884378381889121</v>
      </c>
      <c r="L133" s="10">
        <v>9.7331939052740957</v>
      </c>
      <c r="M133" s="10">
        <v>187.39327536988168</v>
      </c>
      <c r="N133" s="10">
        <v>0.23958202177442409</v>
      </c>
      <c r="O133" s="10">
        <v>0.54545554693559961</v>
      </c>
      <c r="P133" s="10">
        <v>0.111589051426073</v>
      </c>
      <c r="Q133" s="10">
        <v>8.6324443730262104</v>
      </c>
      <c r="R133" s="10">
        <v>5.5257268114673214E-2</v>
      </c>
    </row>
    <row r="134" spans="1:16334" s="4" customFormat="1">
      <c r="A134" s="1"/>
      <c r="B134" s="1" t="s">
        <v>7</v>
      </c>
      <c r="C134" s="214" t="s">
        <v>45</v>
      </c>
      <c r="D134" s="37">
        <v>143.01636990222624</v>
      </c>
      <c r="E134" s="37">
        <v>303.69527040082949</v>
      </c>
      <c r="F134" s="37">
        <v>153.00159275569311</v>
      </c>
      <c r="G134" s="37">
        <v>10.20055564887363</v>
      </c>
      <c r="H134" s="37">
        <v>2986.6653669896614</v>
      </c>
      <c r="I134" s="10">
        <v>0.13875848772320196</v>
      </c>
      <c r="J134" s="10">
        <v>5.8511571907242956</v>
      </c>
      <c r="K134" s="37">
        <v>41.025185000264479</v>
      </c>
      <c r="L134" s="10">
        <v>9.8155344612819224</v>
      </c>
      <c r="M134" s="10">
        <v>188.39512206728662</v>
      </c>
      <c r="N134" s="10">
        <v>0.24468536391674145</v>
      </c>
      <c r="O134" s="10">
        <v>0.47794881192308497</v>
      </c>
      <c r="P134" s="10">
        <v>0.13410233912341718</v>
      </c>
      <c r="Q134" s="10">
        <v>8.714085367701216</v>
      </c>
      <c r="R134" s="10">
        <v>5.8456179054531196E-2</v>
      </c>
    </row>
    <row r="135" spans="1:16334" s="4" customFormat="1">
      <c r="A135" s="1"/>
      <c r="B135" s="1" t="s">
        <v>7</v>
      </c>
      <c r="C135" s="214" t="s">
        <v>45</v>
      </c>
      <c r="D135" s="10">
        <v>171.3031985189792</v>
      </c>
      <c r="E135" s="10">
        <v>365.33486067835753</v>
      </c>
      <c r="F135" s="10">
        <v>132.15459492885856</v>
      </c>
      <c r="G135" s="10">
        <v>12.311558697396022</v>
      </c>
      <c r="H135" s="10">
        <v>2993.4200718814132</v>
      </c>
      <c r="I135" s="10">
        <v>0.17650892719576591</v>
      </c>
      <c r="J135" s="10">
        <v>6.0682392084925771</v>
      </c>
      <c r="K135" s="10">
        <v>39.835175330606248</v>
      </c>
      <c r="L135" s="10">
        <v>10.348597078783104</v>
      </c>
      <c r="M135" s="10">
        <v>196.21950354985236</v>
      </c>
      <c r="N135" s="10">
        <v>0.20744936463348743</v>
      </c>
      <c r="O135" s="10">
        <v>0.56470566086992946</v>
      </c>
      <c r="P135" s="10">
        <v>0.12421174386748152</v>
      </c>
      <c r="Q135" s="10">
        <v>9.1433568675057106</v>
      </c>
      <c r="R135" s="10">
        <v>5.7657802310806826E-2</v>
      </c>
    </row>
    <row r="136" spans="1:16334" s="4" customFormat="1">
      <c r="A136" s="1"/>
      <c r="B136" s="1" t="s">
        <v>7</v>
      </c>
      <c r="C136" s="214" t="s">
        <v>45</v>
      </c>
      <c r="D136" s="10">
        <v>168.06262590150251</v>
      </c>
      <c r="E136" s="10">
        <v>362.50638854650657</v>
      </c>
      <c r="F136" s="10">
        <v>141.92340484293737</v>
      </c>
      <c r="G136" s="10">
        <v>4.2214827054812574</v>
      </c>
      <c r="H136" s="10">
        <v>2890.3546583177281</v>
      </c>
      <c r="I136" s="10">
        <v>0.16449031754828908</v>
      </c>
      <c r="J136" s="10">
        <v>6.021128095849237</v>
      </c>
      <c r="K136" s="10">
        <v>39.176499969194957</v>
      </c>
      <c r="L136" s="10">
        <v>10.366096796238303</v>
      </c>
      <c r="M136" s="10">
        <v>197.51878110111861</v>
      </c>
      <c r="N136" s="10">
        <v>0.25514474411002969</v>
      </c>
      <c r="O136" s="10">
        <v>0.52725468726984637</v>
      </c>
      <c r="P136" s="10">
        <v>0.13882662386862551</v>
      </c>
      <c r="Q136" s="10">
        <v>9.1108119323578975</v>
      </c>
      <c r="R136" s="10">
        <v>5.7908036504449333E-2</v>
      </c>
    </row>
    <row r="137" spans="1:16334" s="4" customFormat="1">
      <c r="A137" s="1"/>
      <c r="B137" s="1" t="s">
        <v>7</v>
      </c>
      <c r="C137" s="214" t="s">
        <v>45</v>
      </c>
      <c r="D137" s="10">
        <v>157.17155949195759</v>
      </c>
      <c r="E137" s="10">
        <v>361.61421649044894</v>
      </c>
      <c r="F137" s="10">
        <v>144.15009341553159</v>
      </c>
      <c r="G137" s="10">
        <v>6.8994423623980072</v>
      </c>
      <c r="H137" s="10">
        <v>2961.7625578747188</v>
      </c>
      <c r="I137" s="10">
        <v>0.19173591867693932</v>
      </c>
      <c r="J137" s="10">
        <v>6.0669537883433682</v>
      </c>
      <c r="K137" s="10">
        <v>38.784976985396575</v>
      </c>
      <c r="L137" s="10">
        <v>10.311442209585344</v>
      </c>
      <c r="M137" s="10">
        <v>192.76446401556578</v>
      </c>
      <c r="N137" s="10">
        <v>0.21339858581251786</v>
      </c>
      <c r="O137" s="10">
        <v>0.49226402043295264</v>
      </c>
      <c r="P137" s="10">
        <v>0.12549462090711999</v>
      </c>
      <c r="Q137" s="10">
        <v>9.0004311122253871</v>
      </c>
      <c r="R137" s="10">
        <v>5.5073143109393624E-2</v>
      </c>
    </row>
    <row r="138" spans="1:16334" s="4" customFormat="1">
      <c r="B138" s="1" t="s">
        <v>6</v>
      </c>
      <c r="C138" s="222"/>
      <c r="D138" s="10">
        <f>AVERAGE(D86:D137)</f>
        <v>155.12841796483403</v>
      </c>
      <c r="E138" s="10">
        <f t="shared" ref="E138:R138" si="15">AVERAGE(E86:E137)</f>
        <v>333.11456474497368</v>
      </c>
      <c r="F138" s="10">
        <f t="shared" si="15"/>
        <v>143.37068550724308</v>
      </c>
      <c r="G138" s="10">
        <f t="shared" si="15"/>
        <v>11.361322089961641</v>
      </c>
      <c r="H138" s="10">
        <f t="shared" si="15"/>
        <v>2899.0954259762798</v>
      </c>
      <c r="I138" s="10">
        <f t="shared" si="15"/>
        <v>0.17080883780716355</v>
      </c>
      <c r="J138" s="10">
        <f t="shared" si="15"/>
        <v>5.8650105205614365</v>
      </c>
      <c r="K138" s="10">
        <f t="shared" si="15"/>
        <v>40.837644817947208</v>
      </c>
      <c r="L138" s="10">
        <f t="shared" si="15"/>
        <v>10.035688834201819</v>
      </c>
      <c r="M138" s="10">
        <f t="shared" si="15"/>
        <v>189.48784051933711</v>
      </c>
      <c r="N138" s="10">
        <f t="shared" si="15"/>
        <v>0.22984472907560793</v>
      </c>
      <c r="O138" s="10">
        <f t="shared" si="15"/>
        <v>0.52516590095075055</v>
      </c>
      <c r="P138" s="10">
        <f t="shared" si="15"/>
        <v>0.12114308984890652</v>
      </c>
      <c r="Q138" s="10">
        <f t="shared" si="15"/>
        <v>8.7250727618258814</v>
      </c>
      <c r="R138" s="10">
        <f t="shared" si="15"/>
        <v>5.5807631231453707E-2</v>
      </c>
    </row>
    <row r="139" spans="1:16334" s="4" customFormat="1">
      <c r="B139" s="7" t="s">
        <v>8</v>
      </c>
      <c r="C139" s="223"/>
      <c r="D139" s="7">
        <v>152</v>
      </c>
      <c r="E139" s="7">
        <v>360</v>
      </c>
      <c r="F139" s="7">
        <v>170</v>
      </c>
      <c r="G139" s="48"/>
      <c r="H139" s="7">
        <v>2900</v>
      </c>
      <c r="I139" s="7"/>
      <c r="J139" s="7">
        <v>6.3</v>
      </c>
      <c r="K139" s="7">
        <v>54</v>
      </c>
      <c r="L139" s="7">
        <v>10.6</v>
      </c>
      <c r="M139" s="7">
        <v>190</v>
      </c>
      <c r="N139" s="7">
        <v>0.28000000000000003</v>
      </c>
      <c r="O139" s="7">
        <v>0.6</v>
      </c>
      <c r="P139" s="7">
        <v>0.11</v>
      </c>
      <c r="Q139" s="7">
        <v>17</v>
      </c>
      <c r="R139" s="8"/>
    </row>
    <row r="140" spans="1:16334" s="4" customFormat="1">
      <c r="B140" s="3" t="s">
        <v>9</v>
      </c>
      <c r="C140" s="224"/>
      <c r="D140" s="39">
        <f>(D138/D139)*100</f>
        <v>102.0581697137066</v>
      </c>
      <c r="E140" s="39">
        <f>(E138/E139)*100</f>
        <v>92.531823540270466</v>
      </c>
      <c r="F140" s="39">
        <f>(F138/F139)*100</f>
        <v>84.335697357201809</v>
      </c>
      <c r="G140" s="39"/>
      <c r="H140" s="39">
        <f>(H138/H139)*100</f>
        <v>99.968807792285503</v>
      </c>
      <c r="I140" s="39"/>
      <c r="J140" s="39">
        <f t="shared" ref="J140:Q140" si="16">(J138/J139)*100</f>
        <v>93.095405088276777</v>
      </c>
      <c r="K140" s="39">
        <f t="shared" si="16"/>
        <v>75.625268181383717</v>
      </c>
      <c r="L140" s="39">
        <f t="shared" si="16"/>
        <v>94.676309756620938</v>
      </c>
      <c r="M140" s="39">
        <f t="shared" si="16"/>
        <v>99.730442378598482</v>
      </c>
      <c r="N140" s="39">
        <f t="shared" si="16"/>
        <v>82.087403241288541</v>
      </c>
      <c r="O140" s="39">
        <f t="shared" si="16"/>
        <v>87.527650158458428</v>
      </c>
      <c r="P140" s="39">
        <f t="shared" si="16"/>
        <v>110.13008168082412</v>
      </c>
      <c r="Q140" s="39">
        <f t="shared" si="16"/>
        <v>51.323957422505181</v>
      </c>
      <c r="R140" s="39"/>
    </row>
    <row r="141" spans="1:16334" s="4" customFormat="1">
      <c r="B141" s="1"/>
      <c r="C141" s="222"/>
      <c r="D141" s="37"/>
      <c r="E141" s="37"/>
      <c r="F141" s="37"/>
      <c r="G141" s="37"/>
      <c r="H141" s="37"/>
      <c r="I141" s="10"/>
      <c r="J141" s="10"/>
      <c r="K141" s="37"/>
      <c r="L141" s="10"/>
      <c r="M141" s="10"/>
      <c r="N141" s="10"/>
      <c r="O141" s="10"/>
      <c r="P141" s="10"/>
      <c r="Q141" s="10"/>
      <c r="R141" s="10"/>
    </row>
    <row r="142" spans="1:16334" s="4" customFormat="1">
      <c r="B142" s="1" t="s">
        <v>10</v>
      </c>
      <c r="C142" s="222" t="s">
        <v>46</v>
      </c>
      <c r="D142" s="10">
        <v>467.00761608833773</v>
      </c>
      <c r="E142" s="10">
        <v>136.41588457266974</v>
      </c>
      <c r="F142" s="10">
        <v>229.26270562862342</v>
      </c>
      <c r="G142" s="10">
        <v>973.04784289963879</v>
      </c>
      <c r="H142" s="10">
        <v>224.14864794260023</v>
      </c>
      <c r="I142" s="10">
        <v>0.13354333663095899</v>
      </c>
      <c r="J142" s="10">
        <v>0.46407234346651727</v>
      </c>
      <c r="K142" s="10">
        <v>34.842240410783468</v>
      </c>
      <c r="L142" s="10">
        <v>4.7599350011433614</v>
      </c>
      <c r="M142" s="10">
        <v>126.30634833125066</v>
      </c>
      <c r="N142" s="10">
        <v>3.7943121853756735E-2</v>
      </c>
      <c r="O142" s="10">
        <v>0.65561637951937912</v>
      </c>
      <c r="P142" s="10">
        <v>1.4538991438106857E-2</v>
      </c>
      <c r="Q142" s="10">
        <v>0.20030862960362644</v>
      </c>
      <c r="R142" s="10">
        <v>6.3277452515295308E-3</v>
      </c>
    </row>
    <row r="143" spans="1:16334" s="4" customFormat="1">
      <c r="B143" s="1" t="s">
        <v>10</v>
      </c>
      <c r="C143" s="222" t="s">
        <v>46</v>
      </c>
      <c r="D143" s="10">
        <v>479.90696791088908</v>
      </c>
      <c r="E143" s="10">
        <v>138.2677733078651</v>
      </c>
      <c r="F143" s="10">
        <v>286.02683785605393</v>
      </c>
      <c r="G143" s="10">
        <v>944.78174684305861</v>
      </c>
      <c r="H143" s="10">
        <v>292.10371605523562</v>
      </c>
      <c r="I143" s="10">
        <v>1.0316060196590371E-2</v>
      </c>
      <c r="J143" s="10">
        <v>0.37537827419528602</v>
      </c>
      <c r="K143" s="10">
        <v>36.095785479106468</v>
      </c>
      <c r="L143" s="10">
        <v>4.348382241480528</v>
      </c>
      <c r="M143" s="10">
        <v>127.72843620666148</v>
      </c>
      <c r="N143" s="10">
        <v>8.8455921588962066E-2</v>
      </c>
      <c r="O143" s="10">
        <v>0.73709191895247306</v>
      </c>
      <c r="P143" s="10">
        <v>-1.2980073518240344E-3</v>
      </c>
      <c r="Q143" s="10">
        <v>0.18461509755430838</v>
      </c>
      <c r="R143" s="10">
        <v>6.6922703513338736E-3</v>
      </c>
    </row>
    <row r="144" spans="1:16334" s="208" customFormat="1">
      <c r="A144" s="4"/>
      <c r="B144" s="1" t="s">
        <v>10</v>
      </c>
      <c r="C144" s="222" t="s">
        <v>46</v>
      </c>
      <c r="D144" s="10">
        <v>487.52626638289951</v>
      </c>
      <c r="E144" s="10">
        <v>138.96448634613168</v>
      </c>
      <c r="F144" s="10">
        <v>241.27140767527416</v>
      </c>
      <c r="G144" s="10">
        <v>983.97332246936628</v>
      </c>
      <c r="H144" s="10">
        <v>1081.4370644648229</v>
      </c>
      <c r="I144" s="10">
        <v>3.1555452326168618E-2</v>
      </c>
      <c r="J144" s="10">
        <v>0.43867464967189401</v>
      </c>
      <c r="K144" s="10">
        <v>38.76710502874311</v>
      </c>
      <c r="L144" s="10">
        <v>4.2882294920303474</v>
      </c>
      <c r="M144" s="10">
        <v>126.7014408592315</v>
      </c>
      <c r="N144" s="10">
        <v>4.5972341848006019E-2</v>
      </c>
      <c r="O144" s="10">
        <v>0.68529650192760228</v>
      </c>
      <c r="P144" s="10">
        <v>-7.6104336479526115E-5</v>
      </c>
      <c r="Q144" s="10">
        <v>0.20821212979612397</v>
      </c>
      <c r="R144" s="10">
        <v>6.6525603666276484E-3</v>
      </c>
      <c r="S144" s="10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  <c r="HI144" s="38"/>
      <c r="HJ144" s="38"/>
      <c r="HK144" s="38"/>
      <c r="HL144" s="38"/>
      <c r="HM144" s="38"/>
      <c r="HN144" s="38"/>
      <c r="HO144" s="38"/>
      <c r="HP144" s="38"/>
      <c r="HQ144" s="38"/>
      <c r="HR144" s="38"/>
      <c r="HS144" s="38"/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  <c r="IP144" s="38"/>
      <c r="IQ144" s="38"/>
      <c r="IR144" s="38"/>
      <c r="IS144" s="38"/>
      <c r="IT144" s="38"/>
      <c r="IU144" s="38"/>
      <c r="IV144" s="38"/>
      <c r="IW144" s="38"/>
      <c r="IX144" s="38"/>
      <c r="IY144" s="38"/>
      <c r="IZ144" s="38"/>
      <c r="JA144" s="38"/>
      <c r="JB144" s="38"/>
      <c r="JC144" s="38"/>
      <c r="JD144" s="38"/>
      <c r="JE144" s="38"/>
      <c r="JF144" s="38"/>
      <c r="JG144" s="38"/>
      <c r="JH144" s="38"/>
      <c r="JI144" s="38"/>
      <c r="JJ144" s="38"/>
      <c r="JK144" s="38"/>
      <c r="JL144" s="38"/>
      <c r="JM144" s="38"/>
      <c r="JN144" s="38"/>
      <c r="JO144" s="38"/>
      <c r="JP144" s="38"/>
      <c r="JQ144" s="38"/>
      <c r="JR144" s="38"/>
      <c r="JS144" s="38"/>
      <c r="JT144" s="38"/>
      <c r="JU144" s="38"/>
      <c r="JV144" s="38"/>
      <c r="JW144" s="38"/>
      <c r="JX144" s="38"/>
      <c r="JY144" s="38"/>
      <c r="JZ144" s="38"/>
      <c r="KA144" s="38"/>
      <c r="KB144" s="38"/>
      <c r="KC144" s="38"/>
      <c r="KD144" s="38"/>
      <c r="KE144" s="38"/>
      <c r="KF144" s="38"/>
      <c r="KG144" s="38"/>
      <c r="KH144" s="38"/>
      <c r="KI144" s="38"/>
      <c r="KJ144" s="38"/>
      <c r="KK144" s="38"/>
      <c r="KL144" s="38"/>
      <c r="KM144" s="38"/>
      <c r="KN144" s="38"/>
      <c r="KO144" s="38"/>
      <c r="KP144" s="38"/>
      <c r="KQ144" s="38"/>
      <c r="KR144" s="38"/>
      <c r="KS144" s="38"/>
      <c r="KT144" s="38"/>
      <c r="KU144" s="38"/>
      <c r="KV144" s="38"/>
      <c r="KW144" s="38"/>
      <c r="KX144" s="38"/>
      <c r="KY144" s="38"/>
      <c r="KZ144" s="38"/>
      <c r="LA144" s="38"/>
      <c r="LB144" s="38"/>
      <c r="LC144" s="38"/>
      <c r="LD144" s="38"/>
      <c r="LE144" s="38"/>
      <c r="LF144" s="38"/>
      <c r="LG144" s="38"/>
      <c r="LH144" s="38"/>
      <c r="LI144" s="38"/>
      <c r="LJ144" s="38"/>
      <c r="LK144" s="38"/>
      <c r="LL144" s="38"/>
      <c r="LM144" s="38"/>
      <c r="LN144" s="38"/>
      <c r="LO144" s="38"/>
      <c r="LP144" s="38"/>
      <c r="LQ144" s="38"/>
      <c r="LR144" s="38"/>
      <c r="LS144" s="38"/>
      <c r="LT144" s="38"/>
      <c r="LU144" s="38"/>
      <c r="LV144" s="38"/>
      <c r="LW144" s="38"/>
      <c r="LX144" s="38"/>
      <c r="LY144" s="38"/>
      <c r="LZ144" s="38"/>
      <c r="MA144" s="38"/>
      <c r="MB144" s="38"/>
      <c r="MC144" s="38"/>
      <c r="MD144" s="38"/>
      <c r="ME144" s="38"/>
      <c r="MF144" s="38"/>
      <c r="MG144" s="38"/>
      <c r="MH144" s="38"/>
      <c r="MI144" s="38"/>
      <c r="MJ144" s="38"/>
      <c r="MK144" s="38"/>
      <c r="ML144" s="38"/>
      <c r="MM144" s="38"/>
      <c r="MN144" s="38"/>
      <c r="MO144" s="38"/>
      <c r="MP144" s="38"/>
      <c r="MQ144" s="38"/>
      <c r="MR144" s="38"/>
      <c r="MS144" s="38"/>
      <c r="MT144" s="38"/>
      <c r="MU144" s="38"/>
      <c r="MV144" s="38"/>
      <c r="MW144" s="38"/>
      <c r="MX144" s="38"/>
      <c r="MY144" s="38"/>
      <c r="MZ144" s="38"/>
      <c r="NA144" s="38"/>
      <c r="NB144" s="38"/>
      <c r="NC144" s="38"/>
      <c r="ND144" s="38"/>
      <c r="NE144" s="38"/>
      <c r="NF144" s="38"/>
      <c r="NG144" s="38"/>
      <c r="NH144" s="38"/>
      <c r="NI144" s="38"/>
      <c r="NJ144" s="38"/>
      <c r="NK144" s="38"/>
      <c r="NL144" s="38"/>
      <c r="NM144" s="38"/>
      <c r="NN144" s="38"/>
      <c r="NO144" s="38"/>
      <c r="NP144" s="38"/>
      <c r="NQ144" s="38"/>
      <c r="NR144" s="38"/>
      <c r="NS144" s="38"/>
      <c r="NT144" s="38"/>
      <c r="NU144" s="38"/>
      <c r="NV144" s="38"/>
      <c r="NW144" s="38"/>
      <c r="NX144" s="38"/>
      <c r="NY144" s="38"/>
      <c r="NZ144" s="38"/>
      <c r="OA144" s="38"/>
      <c r="OB144" s="38"/>
      <c r="OC144" s="38"/>
      <c r="OD144" s="38"/>
      <c r="OE144" s="38"/>
      <c r="OF144" s="38"/>
      <c r="OG144" s="38"/>
      <c r="OH144" s="38"/>
      <c r="OI144" s="38"/>
      <c r="OJ144" s="38"/>
      <c r="OK144" s="38"/>
      <c r="OL144" s="38"/>
      <c r="OM144" s="38"/>
      <c r="ON144" s="38"/>
      <c r="OO144" s="38"/>
      <c r="OP144" s="38"/>
      <c r="OQ144" s="38"/>
      <c r="OR144" s="38"/>
      <c r="OS144" s="38"/>
      <c r="OT144" s="38"/>
      <c r="OU144" s="38"/>
      <c r="OV144" s="38"/>
      <c r="OW144" s="38"/>
      <c r="OX144" s="38"/>
      <c r="OY144" s="38"/>
      <c r="OZ144" s="38"/>
      <c r="PA144" s="38"/>
      <c r="PB144" s="38"/>
      <c r="PC144" s="38"/>
      <c r="PD144" s="38"/>
      <c r="PE144" s="38"/>
      <c r="PF144" s="38"/>
      <c r="PG144" s="38"/>
      <c r="PH144" s="38"/>
      <c r="PI144" s="38"/>
      <c r="PJ144" s="38"/>
      <c r="PK144" s="38"/>
      <c r="PL144" s="38"/>
      <c r="PM144" s="38"/>
      <c r="PN144" s="38"/>
      <c r="PO144" s="38"/>
      <c r="PP144" s="38"/>
      <c r="PQ144" s="38"/>
      <c r="PR144" s="38"/>
      <c r="PS144" s="38"/>
      <c r="PT144" s="38"/>
      <c r="PU144" s="38"/>
      <c r="PV144" s="38"/>
      <c r="PW144" s="38"/>
      <c r="PX144" s="38"/>
      <c r="PY144" s="38"/>
      <c r="PZ144" s="38"/>
      <c r="QA144" s="38"/>
      <c r="QB144" s="38"/>
      <c r="QC144" s="38"/>
      <c r="QD144" s="38"/>
      <c r="QE144" s="38"/>
      <c r="QF144" s="38"/>
      <c r="QG144" s="38"/>
      <c r="QH144" s="38"/>
      <c r="QI144" s="38"/>
      <c r="QJ144" s="38"/>
      <c r="QK144" s="38"/>
      <c r="QL144" s="38"/>
      <c r="QM144" s="38"/>
      <c r="QN144" s="38"/>
      <c r="QO144" s="38"/>
      <c r="QP144" s="38"/>
      <c r="QQ144" s="38"/>
      <c r="QR144" s="38"/>
      <c r="QS144" s="38"/>
      <c r="QT144" s="38"/>
      <c r="QU144" s="38"/>
      <c r="QV144" s="38"/>
      <c r="QW144" s="38"/>
      <c r="QX144" s="38"/>
      <c r="QY144" s="38"/>
      <c r="QZ144" s="38"/>
      <c r="RA144" s="38"/>
      <c r="RB144" s="38"/>
      <c r="RC144" s="38"/>
      <c r="RD144" s="38"/>
      <c r="RE144" s="38"/>
      <c r="RF144" s="38"/>
      <c r="RG144" s="38"/>
      <c r="RH144" s="38"/>
      <c r="RI144" s="38"/>
      <c r="RJ144" s="38"/>
      <c r="RK144" s="38"/>
      <c r="RL144" s="38"/>
      <c r="RM144" s="38"/>
      <c r="RN144" s="38"/>
      <c r="RO144" s="38"/>
      <c r="RP144" s="38"/>
      <c r="RQ144" s="38"/>
      <c r="RR144" s="38"/>
      <c r="RS144" s="38"/>
      <c r="RT144" s="38"/>
      <c r="RU144" s="38"/>
      <c r="RV144" s="38"/>
      <c r="RW144" s="38"/>
      <c r="RX144" s="38"/>
      <c r="RY144" s="38"/>
      <c r="RZ144" s="38"/>
      <c r="SA144" s="38"/>
      <c r="SB144" s="38"/>
      <c r="SC144" s="38"/>
      <c r="SD144" s="38"/>
      <c r="SE144" s="38"/>
      <c r="SF144" s="38"/>
      <c r="SG144" s="38"/>
      <c r="SH144" s="38"/>
      <c r="SI144" s="38"/>
      <c r="SJ144" s="38"/>
      <c r="SK144" s="38"/>
      <c r="SL144" s="38"/>
      <c r="SM144" s="38"/>
      <c r="SN144" s="38"/>
      <c r="SO144" s="38"/>
      <c r="SP144" s="38"/>
      <c r="SQ144" s="38"/>
      <c r="SR144" s="38"/>
      <c r="SS144" s="38"/>
      <c r="ST144" s="38"/>
      <c r="SU144" s="38"/>
      <c r="SV144" s="38"/>
      <c r="SW144" s="38"/>
      <c r="SX144" s="38"/>
      <c r="SY144" s="38"/>
      <c r="SZ144" s="38"/>
      <c r="TA144" s="38"/>
      <c r="TB144" s="38"/>
      <c r="TC144" s="38"/>
      <c r="TD144" s="38"/>
      <c r="TE144" s="38"/>
      <c r="TF144" s="38"/>
      <c r="TG144" s="38"/>
      <c r="TH144" s="38"/>
      <c r="TI144" s="38"/>
      <c r="TJ144" s="38"/>
      <c r="TK144" s="38"/>
      <c r="TL144" s="38"/>
      <c r="TM144" s="38"/>
      <c r="TN144" s="38"/>
      <c r="TO144" s="38"/>
      <c r="TP144" s="38"/>
      <c r="TQ144" s="38"/>
      <c r="TR144" s="38"/>
      <c r="TS144" s="38"/>
      <c r="TT144" s="38"/>
      <c r="TU144" s="38"/>
      <c r="TV144" s="38"/>
      <c r="TW144" s="38"/>
      <c r="TX144" s="38"/>
      <c r="TY144" s="38"/>
      <c r="TZ144" s="38"/>
      <c r="UA144" s="38"/>
      <c r="UB144" s="38"/>
      <c r="UC144" s="38"/>
      <c r="UD144" s="38"/>
      <c r="UE144" s="38"/>
      <c r="UF144" s="38"/>
      <c r="UG144" s="38"/>
      <c r="UH144" s="38"/>
      <c r="UI144" s="38"/>
      <c r="UJ144" s="38"/>
      <c r="UK144" s="38"/>
      <c r="UL144" s="38"/>
      <c r="UM144" s="38"/>
      <c r="UN144" s="38"/>
      <c r="UO144" s="38"/>
      <c r="UP144" s="38"/>
      <c r="UQ144" s="38"/>
      <c r="UR144" s="38"/>
      <c r="US144" s="38"/>
      <c r="UT144" s="38"/>
      <c r="UU144" s="38"/>
      <c r="UV144" s="38"/>
      <c r="UW144" s="38"/>
      <c r="UX144" s="38"/>
      <c r="UY144" s="38"/>
      <c r="UZ144" s="38"/>
      <c r="VA144" s="38"/>
      <c r="VB144" s="38"/>
      <c r="VC144" s="38"/>
      <c r="VD144" s="38"/>
      <c r="VE144" s="38"/>
      <c r="VF144" s="38"/>
      <c r="VG144" s="38"/>
      <c r="VH144" s="38"/>
      <c r="VI144" s="38"/>
      <c r="VJ144" s="38"/>
      <c r="VK144" s="38"/>
      <c r="VL144" s="38"/>
      <c r="VM144" s="38"/>
      <c r="VN144" s="38"/>
      <c r="VO144" s="38"/>
      <c r="VP144" s="38"/>
      <c r="VQ144" s="38"/>
      <c r="VR144" s="38"/>
      <c r="VS144" s="38"/>
      <c r="VT144" s="38"/>
      <c r="VU144" s="38"/>
      <c r="VV144" s="38"/>
      <c r="VW144" s="38"/>
      <c r="VX144" s="38"/>
      <c r="VY144" s="38"/>
      <c r="VZ144" s="38"/>
      <c r="WA144" s="38"/>
      <c r="WB144" s="38"/>
      <c r="WC144" s="38"/>
      <c r="WD144" s="38"/>
      <c r="WE144" s="38"/>
      <c r="WF144" s="38"/>
      <c r="WG144" s="38"/>
      <c r="WH144" s="38"/>
      <c r="WI144" s="38"/>
      <c r="WJ144" s="38"/>
      <c r="WK144" s="38"/>
      <c r="WL144" s="38"/>
      <c r="WM144" s="38"/>
      <c r="WN144" s="38"/>
      <c r="WO144" s="38"/>
      <c r="WP144" s="38"/>
      <c r="WQ144" s="38"/>
      <c r="WR144" s="38"/>
      <c r="WS144" s="38"/>
      <c r="WT144" s="38"/>
      <c r="WU144" s="38"/>
      <c r="WV144" s="38"/>
      <c r="WW144" s="38"/>
      <c r="WX144" s="38"/>
      <c r="WY144" s="38"/>
      <c r="WZ144" s="38"/>
      <c r="XA144" s="38"/>
      <c r="XB144" s="38"/>
      <c r="XC144" s="38"/>
      <c r="XD144" s="38"/>
      <c r="XE144" s="38"/>
      <c r="XF144" s="38"/>
      <c r="XG144" s="38"/>
      <c r="XH144" s="38"/>
      <c r="XI144" s="38"/>
      <c r="XJ144" s="38"/>
      <c r="XK144" s="38"/>
      <c r="XL144" s="38"/>
      <c r="XM144" s="38"/>
      <c r="XN144" s="38"/>
      <c r="XO144" s="38"/>
      <c r="XP144" s="38"/>
      <c r="XQ144" s="38"/>
      <c r="XR144" s="38"/>
      <c r="XS144" s="38"/>
      <c r="XT144" s="38"/>
      <c r="XU144" s="38"/>
      <c r="XV144" s="38"/>
      <c r="XW144" s="38"/>
      <c r="XX144" s="38"/>
      <c r="XY144" s="38"/>
      <c r="XZ144" s="38"/>
      <c r="YA144" s="38"/>
      <c r="YB144" s="38"/>
      <c r="YC144" s="38"/>
      <c r="YD144" s="38"/>
      <c r="YE144" s="38"/>
      <c r="YF144" s="38"/>
      <c r="YG144" s="38"/>
      <c r="YH144" s="38"/>
      <c r="YI144" s="38"/>
      <c r="YJ144" s="38"/>
      <c r="YK144" s="38"/>
      <c r="YL144" s="38"/>
      <c r="YM144" s="38"/>
      <c r="YN144" s="38"/>
      <c r="YO144" s="38"/>
      <c r="YP144" s="38"/>
      <c r="YQ144" s="38"/>
      <c r="YR144" s="38"/>
      <c r="YS144" s="38"/>
      <c r="YT144" s="38"/>
      <c r="YU144" s="38"/>
      <c r="YV144" s="38"/>
      <c r="YW144" s="38"/>
      <c r="YX144" s="38"/>
      <c r="YY144" s="38"/>
      <c r="YZ144" s="38"/>
      <c r="ZA144" s="38"/>
      <c r="ZB144" s="38"/>
      <c r="ZC144" s="38"/>
      <c r="ZD144" s="38"/>
      <c r="ZE144" s="38"/>
      <c r="ZF144" s="38"/>
      <c r="ZG144" s="38"/>
      <c r="ZH144" s="38"/>
      <c r="ZI144" s="38"/>
      <c r="ZJ144" s="38"/>
      <c r="ZK144" s="38"/>
      <c r="ZL144" s="38"/>
      <c r="ZM144" s="38"/>
      <c r="ZN144" s="38"/>
      <c r="ZO144" s="38"/>
      <c r="ZP144" s="38"/>
      <c r="ZQ144" s="38"/>
      <c r="ZR144" s="38"/>
      <c r="ZS144" s="38"/>
      <c r="ZT144" s="38"/>
      <c r="ZU144" s="38"/>
      <c r="ZV144" s="38"/>
      <c r="ZW144" s="38"/>
      <c r="ZX144" s="38"/>
      <c r="ZY144" s="38"/>
      <c r="ZZ144" s="38"/>
      <c r="AAA144" s="38"/>
      <c r="AAB144" s="38"/>
      <c r="AAC144" s="38"/>
      <c r="AAD144" s="38"/>
      <c r="AAE144" s="38"/>
      <c r="AAF144" s="38"/>
      <c r="AAG144" s="38"/>
      <c r="AAH144" s="38"/>
      <c r="AAI144" s="38"/>
      <c r="AAJ144" s="38"/>
      <c r="AAK144" s="38"/>
      <c r="AAL144" s="38"/>
      <c r="AAM144" s="38"/>
      <c r="AAN144" s="38"/>
      <c r="AAO144" s="38"/>
      <c r="AAP144" s="38"/>
      <c r="AAQ144" s="38"/>
      <c r="AAR144" s="38"/>
      <c r="AAS144" s="38"/>
      <c r="AAT144" s="38"/>
      <c r="AAU144" s="38"/>
      <c r="AAV144" s="38"/>
      <c r="AAW144" s="38"/>
      <c r="AAX144" s="38"/>
      <c r="AAY144" s="38"/>
      <c r="AAZ144" s="38"/>
      <c r="ABA144" s="38"/>
      <c r="ABB144" s="38"/>
      <c r="ABC144" s="38"/>
      <c r="ABD144" s="38"/>
      <c r="ABE144" s="38"/>
      <c r="ABF144" s="38"/>
      <c r="ABG144" s="38"/>
      <c r="ABH144" s="38"/>
      <c r="ABI144" s="38"/>
      <c r="ABJ144" s="38"/>
      <c r="ABK144" s="38"/>
      <c r="ABL144" s="38"/>
      <c r="ABM144" s="38"/>
      <c r="ABN144" s="38"/>
      <c r="ABO144" s="38"/>
      <c r="ABP144" s="38"/>
      <c r="ABQ144" s="38"/>
      <c r="ABR144" s="38"/>
      <c r="ABS144" s="38"/>
      <c r="ABT144" s="38"/>
      <c r="ABU144" s="38"/>
      <c r="ABV144" s="38"/>
      <c r="ABW144" s="38"/>
      <c r="ABX144" s="38"/>
      <c r="ABY144" s="38"/>
      <c r="ABZ144" s="38"/>
      <c r="ACA144" s="38"/>
      <c r="ACB144" s="38"/>
      <c r="ACC144" s="38"/>
      <c r="ACD144" s="38"/>
      <c r="ACE144" s="38"/>
      <c r="ACF144" s="38"/>
      <c r="ACG144" s="38"/>
      <c r="ACH144" s="38"/>
      <c r="ACI144" s="38"/>
      <c r="ACJ144" s="38"/>
      <c r="ACK144" s="38"/>
      <c r="ACL144" s="38"/>
      <c r="ACM144" s="38"/>
      <c r="ACN144" s="38"/>
      <c r="ACO144" s="38"/>
      <c r="ACP144" s="38"/>
      <c r="ACQ144" s="38"/>
      <c r="ACR144" s="38"/>
      <c r="ACS144" s="38"/>
      <c r="ACT144" s="38"/>
      <c r="ACU144" s="38"/>
      <c r="ACV144" s="38"/>
      <c r="ACW144" s="38"/>
      <c r="ACX144" s="38"/>
      <c r="ACY144" s="38"/>
      <c r="ACZ144" s="38"/>
      <c r="ADA144" s="38"/>
      <c r="ADB144" s="38"/>
      <c r="ADC144" s="38"/>
      <c r="ADD144" s="38"/>
      <c r="ADE144" s="38"/>
      <c r="ADF144" s="38"/>
      <c r="ADG144" s="38"/>
      <c r="ADH144" s="38"/>
      <c r="ADI144" s="38"/>
      <c r="ADJ144" s="38"/>
      <c r="ADK144" s="38"/>
      <c r="ADL144" s="38"/>
      <c r="ADM144" s="38"/>
      <c r="ADN144" s="38"/>
      <c r="ADO144" s="38"/>
      <c r="ADP144" s="38"/>
      <c r="ADQ144" s="38"/>
      <c r="ADR144" s="38"/>
      <c r="ADS144" s="38"/>
      <c r="ADT144" s="38"/>
      <c r="ADU144" s="38"/>
      <c r="ADV144" s="38"/>
      <c r="ADW144" s="38"/>
      <c r="ADX144" s="38"/>
      <c r="ADY144" s="38"/>
      <c r="ADZ144" s="38"/>
      <c r="AEA144" s="38"/>
      <c r="AEB144" s="38"/>
      <c r="AEC144" s="38"/>
      <c r="AED144" s="38"/>
      <c r="AEE144" s="38"/>
      <c r="AEF144" s="38"/>
      <c r="AEG144" s="38"/>
      <c r="AEH144" s="38"/>
      <c r="AEI144" s="38"/>
      <c r="AEJ144" s="38"/>
      <c r="AEK144" s="38"/>
      <c r="AEL144" s="38"/>
      <c r="AEM144" s="38"/>
      <c r="AEN144" s="38"/>
      <c r="AEO144" s="38"/>
      <c r="AEP144" s="38"/>
      <c r="AEQ144" s="38"/>
      <c r="AER144" s="38"/>
      <c r="AES144" s="38"/>
      <c r="AET144" s="38"/>
      <c r="AEU144" s="38"/>
      <c r="AEV144" s="38"/>
      <c r="AEW144" s="38"/>
      <c r="AEX144" s="38"/>
      <c r="AEY144" s="38"/>
      <c r="AEZ144" s="38"/>
      <c r="AFA144" s="38"/>
      <c r="AFB144" s="38"/>
      <c r="AFC144" s="38"/>
      <c r="AFD144" s="38"/>
      <c r="AFE144" s="38"/>
      <c r="AFF144" s="38"/>
      <c r="AFG144" s="38"/>
      <c r="AFH144" s="38"/>
      <c r="AFI144" s="38"/>
      <c r="AFJ144" s="38"/>
      <c r="AFK144" s="38"/>
      <c r="AFL144" s="38"/>
      <c r="AFM144" s="38"/>
      <c r="AFN144" s="38"/>
      <c r="AFO144" s="38"/>
      <c r="AFP144" s="38"/>
      <c r="AFQ144" s="38"/>
      <c r="AFR144" s="38"/>
      <c r="AFS144" s="38"/>
      <c r="AFT144" s="38"/>
      <c r="AFU144" s="38"/>
      <c r="AFV144" s="38"/>
      <c r="AFW144" s="38"/>
      <c r="AFX144" s="38"/>
      <c r="AFY144" s="38"/>
      <c r="AFZ144" s="38"/>
      <c r="AGA144" s="38"/>
      <c r="AGB144" s="38"/>
      <c r="AGC144" s="38"/>
      <c r="AGD144" s="38"/>
      <c r="AGE144" s="38"/>
      <c r="AGF144" s="38"/>
      <c r="AGG144" s="38"/>
      <c r="AGH144" s="38"/>
      <c r="AGI144" s="38"/>
      <c r="AGJ144" s="38"/>
      <c r="AGK144" s="38"/>
      <c r="AGL144" s="38"/>
      <c r="AGM144" s="38"/>
      <c r="AGN144" s="38"/>
      <c r="AGO144" s="38"/>
      <c r="AGP144" s="38"/>
      <c r="AGQ144" s="38"/>
      <c r="AGR144" s="38"/>
      <c r="AGS144" s="38"/>
      <c r="AGT144" s="38"/>
      <c r="AGU144" s="38"/>
      <c r="AGV144" s="38"/>
      <c r="AGW144" s="38"/>
      <c r="AGX144" s="38"/>
      <c r="AGY144" s="38"/>
      <c r="AGZ144" s="38"/>
      <c r="AHA144" s="38"/>
      <c r="AHB144" s="38"/>
      <c r="AHC144" s="38"/>
      <c r="AHD144" s="38"/>
      <c r="AHE144" s="38"/>
      <c r="AHF144" s="38"/>
      <c r="AHG144" s="38"/>
      <c r="AHH144" s="38"/>
      <c r="AHI144" s="38"/>
      <c r="AHJ144" s="38"/>
      <c r="AHK144" s="38"/>
      <c r="AHL144" s="38"/>
      <c r="AHM144" s="38"/>
      <c r="AHN144" s="38"/>
      <c r="AHO144" s="38"/>
      <c r="AHP144" s="38"/>
      <c r="AHQ144" s="38"/>
      <c r="AHR144" s="38"/>
      <c r="AHS144" s="38"/>
      <c r="AHT144" s="38"/>
      <c r="AHU144" s="38"/>
      <c r="AHV144" s="38"/>
      <c r="AHW144" s="38"/>
      <c r="AHX144" s="38"/>
      <c r="AHY144" s="38"/>
      <c r="AHZ144" s="38"/>
      <c r="AIA144" s="38"/>
      <c r="AIB144" s="38"/>
      <c r="AIC144" s="38"/>
      <c r="AID144" s="38"/>
      <c r="AIE144" s="38"/>
      <c r="AIF144" s="38"/>
      <c r="AIG144" s="38"/>
      <c r="AIH144" s="38"/>
      <c r="AII144" s="38"/>
      <c r="AIJ144" s="38"/>
      <c r="AIK144" s="38"/>
      <c r="AIL144" s="38"/>
      <c r="AIM144" s="38"/>
      <c r="AIN144" s="38"/>
      <c r="AIO144" s="38"/>
      <c r="AIP144" s="38"/>
      <c r="AIQ144" s="38"/>
      <c r="AIR144" s="38"/>
      <c r="AIS144" s="38"/>
      <c r="AIT144" s="38"/>
      <c r="AIU144" s="38"/>
      <c r="AIV144" s="38"/>
      <c r="AIW144" s="38"/>
      <c r="AIX144" s="38"/>
      <c r="AIY144" s="38"/>
      <c r="AIZ144" s="38"/>
      <c r="AJA144" s="38"/>
      <c r="AJB144" s="38"/>
      <c r="AJC144" s="38"/>
      <c r="AJD144" s="38"/>
      <c r="AJE144" s="38"/>
      <c r="AJF144" s="38"/>
      <c r="AJG144" s="38"/>
      <c r="AJH144" s="38"/>
      <c r="AJI144" s="38"/>
      <c r="AJJ144" s="38"/>
      <c r="AJK144" s="38"/>
      <c r="AJL144" s="38"/>
      <c r="AJM144" s="38"/>
      <c r="AJN144" s="38"/>
      <c r="AJO144" s="38"/>
      <c r="AJP144" s="38"/>
      <c r="AJQ144" s="38"/>
      <c r="AJR144" s="38"/>
      <c r="AJS144" s="38"/>
      <c r="AJT144" s="38"/>
      <c r="AJU144" s="38"/>
      <c r="AJV144" s="38"/>
      <c r="AJW144" s="38"/>
      <c r="AJX144" s="38"/>
      <c r="AJY144" s="38"/>
      <c r="AJZ144" s="38"/>
      <c r="AKA144" s="38"/>
      <c r="AKB144" s="38"/>
      <c r="AKC144" s="38"/>
      <c r="AKD144" s="38"/>
      <c r="AKE144" s="38"/>
      <c r="AKF144" s="38"/>
      <c r="AKG144" s="38"/>
      <c r="AKH144" s="38"/>
      <c r="AKI144" s="38"/>
      <c r="AKJ144" s="38"/>
      <c r="AKK144" s="38"/>
      <c r="AKL144" s="38"/>
      <c r="AKM144" s="38"/>
      <c r="AKN144" s="38"/>
      <c r="AKO144" s="38"/>
      <c r="AKP144" s="38"/>
      <c r="AKQ144" s="38"/>
      <c r="AKR144" s="38"/>
      <c r="AKS144" s="38"/>
      <c r="AKT144" s="38"/>
      <c r="AKU144" s="38"/>
      <c r="AKV144" s="38"/>
      <c r="AKW144" s="38"/>
      <c r="AKX144" s="38"/>
      <c r="AKY144" s="38"/>
      <c r="AKZ144" s="38"/>
      <c r="ALA144" s="38"/>
      <c r="ALB144" s="38"/>
      <c r="ALC144" s="38"/>
      <c r="ALD144" s="38"/>
      <c r="ALE144" s="38"/>
      <c r="ALF144" s="38"/>
      <c r="ALG144" s="38"/>
      <c r="ALH144" s="38"/>
      <c r="ALI144" s="38"/>
      <c r="ALJ144" s="38"/>
      <c r="ALK144" s="38"/>
      <c r="ALL144" s="38"/>
      <c r="ALM144" s="38"/>
      <c r="ALN144" s="38"/>
      <c r="ALO144" s="38"/>
      <c r="ALP144" s="38"/>
      <c r="ALQ144" s="38"/>
      <c r="ALR144" s="38"/>
      <c r="ALS144" s="38"/>
      <c r="ALT144" s="38"/>
      <c r="ALU144" s="38"/>
      <c r="ALV144" s="38"/>
      <c r="ALW144" s="38"/>
      <c r="ALX144" s="38"/>
      <c r="ALY144" s="38"/>
      <c r="ALZ144" s="38"/>
      <c r="AMA144" s="38"/>
      <c r="AMB144" s="38"/>
      <c r="AMC144" s="38"/>
      <c r="AMD144" s="38"/>
      <c r="AME144" s="38"/>
      <c r="AMF144" s="38"/>
      <c r="AMG144" s="38"/>
      <c r="AMH144" s="38"/>
      <c r="AMI144" s="38"/>
      <c r="AMJ144" s="38"/>
      <c r="AMK144" s="38"/>
      <c r="AML144" s="38"/>
      <c r="AMM144" s="38"/>
      <c r="AMN144" s="38"/>
      <c r="AMO144" s="38"/>
      <c r="AMP144" s="38"/>
      <c r="AMQ144" s="38"/>
      <c r="AMR144" s="38"/>
      <c r="AMS144" s="38"/>
      <c r="AMT144" s="38"/>
      <c r="AMU144" s="38"/>
      <c r="AMV144" s="38"/>
      <c r="AMW144" s="38"/>
      <c r="AMX144" s="38"/>
      <c r="AMY144" s="38"/>
      <c r="AMZ144" s="38"/>
      <c r="ANA144" s="38"/>
      <c r="ANB144" s="38"/>
      <c r="ANC144" s="38"/>
      <c r="AND144" s="38"/>
      <c r="ANE144" s="38"/>
      <c r="ANF144" s="38"/>
      <c r="ANG144" s="38"/>
      <c r="ANH144" s="38"/>
      <c r="ANI144" s="38"/>
      <c r="ANJ144" s="38"/>
      <c r="ANK144" s="38"/>
      <c r="ANL144" s="38"/>
      <c r="ANM144" s="38"/>
      <c r="ANN144" s="38"/>
      <c r="ANO144" s="38"/>
      <c r="ANP144" s="38"/>
      <c r="ANQ144" s="38"/>
      <c r="ANR144" s="38"/>
      <c r="ANS144" s="38"/>
      <c r="ANT144" s="38"/>
      <c r="ANU144" s="38"/>
      <c r="ANV144" s="38"/>
      <c r="ANW144" s="38"/>
      <c r="ANX144" s="38"/>
      <c r="ANY144" s="38"/>
      <c r="ANZ144" s="38"/>
      <c r="AOA144" s="38"/>
      <c r="AOB144" s="38"/>
      <c r="AOC144" s="38"/>
      <c r="AOD144" s="38"/>
      <c r="AOE144" s="38"/>
      <c r="AOF144" s="38"/>
      <c r="AOG144" s="38"/>
      <c r="AOH144" s="38"/>
      <c r="AOI144" s="38"/>
      <c r="AOJ144" s="38"/>
      <c r="AOK144" s="38"/>
      <c r="AOL144" s="38"/>
      <c r="AOM144" s="38"/>
      <c r="AON144" s="38"/>
      <c r="AOO144" s="38"/>
      <c r="AOP144" s="38"/>
      <c r="AOQ144" s="38"/>
      <c r="AOR144" s="38"/>
      <c r="AOS144" s="38"/>
      <c r="AOT144" s="38"/>
      <c r="AOU144" s="38"/>
      <c r="AOV144" s="38"/>
      <c r="AOW144" s="38"/>
      <c r="AOX144" s="38"/>
      <c r="AOY144" s="38"/>
      <c r="AOZ144" s="38"/>
      <c r="APA144" s="38"/>
      <c r="APB144" s="38"/>
      <c r="APC144" s="38"/>
      <c r="APD144" s="38"/>
      <c r="APE144" s="38"/>
      <c r="APF144" s="38"/>
      <c r="APG144" s="38"/>
      <c r="APH144" s="38"/>
      <c r="API144" s="38"/>
      <c r="APJ144" s="38"/>
      <c r="APK144" s="38"/>
      <c r="APL144" s="38"/>
      <c r="APM144" s="38"/>
      <c r="APN144" s="38"/>
      <c r="APO144" s="38"/>
      <c r="APP144" s="38"/>
      <c r="APQ144" s="38"/>
      <c r="APR144" s="38"/>
      <c r="APS144" s="38"/>
      <c r="APT144" s="38"/>
      <c r="APU144" s="38"/>
      <c r="APV144" s="38"/>
      <c r="APW144" s="38"/>
      <c r="APX144" s="38"/>
      <c r="APY144" s="38"/>
      <c r="APZ144" s="38"/>
      <c r="AQA144" s="38"/>
      <c r="AQB144" s="38"/>
      <c r="AQC144" s="38"/>
      <c r="AQD144" s="38"/>
      <c r="AQE144" s="38"/>
      <c r="AQF144" s="38"/>
      <c r="AQG144" s="38"/>
      <c r="AQH144" s="38"/>
      <c r="AQI144" s="38"/>
      <c r="AQJ144" s="38"/>
      <c r="AQK144" s="38"/>
      <c r="AQL144" s="38"/>
      <c r="AQM144" s="38"/>
      <c r="AQN144" s="38"/>
      <c r="AQO144" s="38"/>
      <c r="AQP144" s="38"/>
      <c r="AQQ144" s="38"/>
      <c r="AQR144" s="38"/>
      <c r="AQS144" s="38"/>
      <c r="AQT144" s="38"/>
      <c r="AQU144" s="38"/>
      <c r="AQV144" s="38"/>
      <c r="AQW144" s="38"/>
      <c r="AQX144" s="38"/>
      <c r="AQY144" s="38"/>
      <c r="AQZ144" s="38"/>
      <c r="ARA144" s="38"/>
      <c r="ARB144" s="38"/>
      <c r="ARC144" s="38"/>
      <c r="ARD144" s="38"/>
      <c r="ARE144" s="38"/>
      <c r="ARF144" s="38"/>
      <c r="ARG144" s="38"/>
      <c r="ARH144" s="38"/>
      <c r="ARI144" s="38"/>
      <c r="ARJ144" s="38"/>
      <c r="ARK144" s="38"/>
      <c r="ARL144" s="38"/>
      <c r="ARM144" s="38"/>
      <c r="ARN144" s="38"/>
      <c r="ARO144" s="38"/>
      <c r="ARP144" s="38"/>
      <c r="ARQ144" s="38"/>
      <c r="ARR144" s="38"/>
      <c r="ARS144" s="38"/>
      <c r="ART144" s="38"/>
      <c r="ARU144" s="38"/>
      <c r="ARV144" s="38"/>
      <c r="ARW144" s="38"/>
      <c r="ARX144" s="38"/>
      <c r="ARY144" s="38"/>
      <c r="ARZ144" s="38"/>
      <c r="ASA144" s="38"/>
      <c r="ASB144" s="38"/>
      <c r="ASC144" s="38"/>
      <c r="ASD144" s="38"/>
      <c r="ASE144" s="38"/>
      <c r="ASF144" s="38"/>
      <c r="ASG144" s="38"/>
      <c r="ASH144" s="38"/>
      <c r="ASI144" s="38"/>
      <c r="ASJ144" s="38"/>
      <c r="ASK144" s="38"/>
      <c r="ASL144" s="38"/>
      <c r="ASM144" s="38"/>
      <c r="ASN144" s="38"/>
      <c r="ASO144" s="38"/>
      <c r="ASP144" s="38"/>
      <c r="ASQ144" s="38"/>
      <c r="ASR144" s="38"/>
      <c r="ASS144" s="38"/>
      <c r="AST144" s="38"/>
      <c r="ASU144" s="38"/>
      <c r="ASV144" s="38"/>
      <c r="ASW144" s="38"/>
      <c r="ASX144" s="38"/>
      <c r="ASY144" s="38"/>
      <c r="ASZ144" s="38"/>
      <c r="ATA144" s="38"/>
      <c r="ATB144" s="38"/>
      <c r="ATC144" s="38"/>
      <c r="ATD144" s="38"/>
      <c r="ATE144" s="38"/>
      <c r="ATF144" s="38"/>
      <c r="ATG144" s="38"/>
      <c r="ATH144" s="38"/>
      <c r="ATI144" s="38"/>
      <c r="ATJ144" s="38"/>
      <c r="ATK144" s="38"/>
      <c r="ATL144" s="38"/>
      <c r="ATM144" s="38"/>
      <c r="ATN144" s="38"/>
      <c r="ATO144" s="38"/>
      <c r="ATP144" s="38"/>
      <c r="ATQ144" s="38"/>
      <c r="ATR144" s="38"/>
      <c r="ATS144" s="38"/>
      <c r="ATT144" s="38"/>
      <c r="ATU144" s="38"/>
      <c r="ATV144" s="38"/>
      <c r="ATW144" s="38"/>
      <c r="ATX144" s="38"/>
      <c r="ATY144" s="38"/>
      <c r="ATZ144" s="38"/>
      <c r="AUA144" s="38"/>
      <c r="AUB144" s="38"/>
      <c r="AUC144" s="38"/>
      <c r="AUD144" s="38"/>
      <c r="AUE144" s="38"/>
      <c r="AUF144" s="38"/>
      <c r="AUG144" s="38"/>
      <c r="AUH144" s="38"/>
      <c r="AUI144" s="38"/>
      <c r="AUJ144" s="38"/>
      <c r="AUK144" s="38"/>
      <c r="AUL144" s="38"/>
      <c r="AUM144" s="38"/>
      <c r="AUN144" s="38"/>
      <c r="AUO144" s="38"/>
      <c r="AUP144" s="38"/>
      <c r="AUQ144" s="38"/>
      <c r="AUR144" s="38"/>
      <c r="AUS144" s="38"/>
      <c r="AUT144" s="38"/>
      <c r="AUU144" s="38"/>
      <c r="AUV144" s="38"/>
      <c r="AUW144" s="38"/>
      <c r="AUX144" s="38"/>
      <c r="AUY144" s="38"/>
      <c r="AUZ144" s="38"/>
      <c r="AVA144" s="38"/>
      <c r="AVB144" s="38"/>
      <c r="AVC144" s="38"/>
      <c r="AVD144" s="38"/>
      <c r="AVE144" s="38"/>
      <c r="AVF144" s="38"/>
      <c r="AVG144" s="38"/>
      <c r="AVH144" s="38"/>
      <c r="AVI144" s="38"/>
      <c r="AVJ144" s="38"/>
      <c r="AVK144" s="38"/>
      <c r="AVL144" s="38"/>
      <c r="AVM144" s="38"/>
      <c r="AVN144" s="38"/>
      <c r="AVO144" s="38"/>
      <c r="AVP144" s="38"/>
      <c r="AVQ144" s="38"/>
      <c r="AVR144" s="38"/>
      <c r="AVS144" s="38"/>
      <c r="AVT144" s="38"/>
      <c r="AVU144" s="38"/>
      <c r="AVV144" s="38"/>
      <c r="AVW144" s="38"/>
      <c r="AVX144" s="38"/>
      <c r="AVY144" s="38"/>
      <c r="AVZ144" s="38"/>
      <c r="AWA144" s="38"/>
      <c r="AWB144" s="38"/>
      <c r="AWC144" s="38"/>
      <c r="AWD144" s="38"/>
      <c r="AWE144" s="38"/>
      <c r="AWF144" s="38"/>
      <c r="AWG144" s="38"/>
      <c r="AWH144" s="38"/>
      <c r="AWI144" s="38"/>
      <c r="AWJ144" s="38"/>
      <c r="AWK144" s="38"/>
      <c r="AWL144" s="38"/>
      <c r="AWM144" s="38"/>
      <c r="AWN144" s="38"/>
      <c r="AWO144" s="38"/>
      <c r="AWP144" s="38"/>
      <c r="AWQ144" s="38"/>
      <c r="AWR144" s="38"/>
      <c r="AWS144" s="38"/>
      <c r="AWT144" s="38"/>
      <c r="AWU144" s="38"/>
      <c r="AWV144" s="38"/>
      <c r="AWW144" s="38"/>
      <c r="AWX144" s="38"/>
      <c r="AWY144" s="38"/>
      <c r="AWZ144" s="38"/>
      <c r="AXA144" s="38"/>
      <c r="AXB144" s="38"/>
      <c r="AXC144" s="38"/>
      <c r="AXD144" s="38"/>
      <c r="AXE144" s="38"/>
      <c r="AXF144" s="38"/>
      <c r="AXG144" s="38"/>
      <c r="AXH144" s="38"/>
      <c r="AXI144" s="38"/>
      <c r="AXJ144" s="38"/>
      <c r="AXK144" s="38"/>
      <c r="AXL144" s="38"/>
      <c r="AXM144" s="38"/>
      <c r="AXN144" s="38"/>
      <c r="AXO144" s="38"/>
      <c r="AXP144" s="38"/>
      <c r="AXQ144" s="38"/>
      <c r="AXR144" s="38"/>
      <c r="AXS144" s="38"/>
      <c r="AXT144" s="38"/>
      <c r="AXU144" s="38"/>
      <c r="AXV144" s="38"/>
      <c r="AXW144" s="38"/>
      <c r="AXX144" s="38"/>
      <c r="AXY144" s="38"/>
      <c r="AXZ144" s="38"/>
      <c r="AYA144" s="38"/>
      <c r="AYB144" s="38"/>
      <c r="AYC144" s="38"/>
      <c r="AYD144" s="38"/>
      <c r="AYE144" s="38"/>
      <c r="AYF144" s="38"/>
      <c r="AYG144" s="38"/>
      <c r="AYH144" s="38"/>
      <c r="AYI144" s="38"/>
      <c r="AYJ144" s="38"/>
      <c r="AYK144" s="38"/>
      <c r="AYL144" s="38"/>
      <c r="AYM144" s="38"/>
      <c r="AYN144" s="38"/>
      <c r="AYO144" s="38"/>
      <c r="AYP144" s="38"/>
      <c r="AYQ144" s="38"/>
      <c r="AYR144" s="38"/>
      <c r="AYS144" s="38"/>
      <c r="AYT144" s="38"/>
      <c r="AYU144" s="38"/>
      <c r="AYV144" s="38"/>
      <c r="AYW144" s="38"/>
      <c r="AYX144" s="38"/>
      <c r="AYY144" s="38"/>
      <c r="AYZ144" s="38"/>
      <c r="AZA144" s="38"/>
      <c r="AZB144" s="38"/>
      <c r="AZC144" s="38"/>
      <c r="AZD144" s="38"/>
      <c r="AZE144" s="38"/>
      <c r="AZF144" s="38"/>
      <c r="AZG144" s="38"/>
      <c r="AZH144" s="38"/>
      <c r="AZI144" s="38"/>
      <c r="AZJ144" s="38"/>
      <c r="AZK144" s="38"/>
      <c r="AZL144" s="38"/>
      <c r="AZM144" s="38"/>
      <c r="AZN144" s="38"/>
      <c r="AZO144" s="38"/>
      <c r="AZP144" s="38"/>
      <c r="AZQ144" s="38"/>
      <c r="AZR144" s="38"/>
      <c r="AZS144" s="38"/>
      <c r="AZT144" s="38"/>
      <c r="AZU144" s="38"/>
      <c r="AZV144" s="38"/>
      <c r="AZW144" s="38"/>
      <c r="AZX144" s="38"/>
      <c r="AZY144" s="38"/>
      <c r="AZZ144" s="38"/>
      <c r="BAA144" s="38"/>
      <c r="BAB144" s="38"/>
      <c r="BAC144" s="38"/>
      <c r="BAD144" s="38"/>
      <c r="BAE144" s="38"/>
      <c r="BAF144" s="38"/>
      <c r="BAG144" s="38"/>
      <c r="BAH144" s="38"/>
      <c r="BAI144" s="38"/>
      <c r="BAJ144" s="38"/>
      <c r="BAK144" s="38"/>
      <c r="BAL144" s="38"/>
      <c r="BAM144" s="38"/>
      <c r="BAN144" s="38"/>
      <c r="BAO144" s="38"/>
      <c r="BAP144" s="38"/>
      <c r="BAQ144" s="38"/>
      <c r="BAR144" s="38"/>
      <c r="BAS144" s="38"/>
      <c r="BAT144" s="38"/>
      <c r="BAU144" s="38"/>
      <c r="BAV144" s="38"/>
      <c r="BAW144" s="38"/>
      <c r="BAX144" s="38"/>
      <c r="BAY144" s="38"/>
      <c r="BAZ144" s="38"/>
      <c r="BBA144" s="38"/>
      <c r="BBB144" s="38"/>
      <c r="BBC144" s="38"/>
      <c r="BBD144" s="38"/>
      <c r="BBE144" s="38"/>
      <c r="BBF144" s="38"/>
      <c r="BBG144" s="38"/>
      <c r="BBH144" s="38"/>
      <c r="BBI144" s="38"/>
      <c r="BBJ144" s="38"/>
      <c r="BBK144" s="38"/>
      <c r="BBL144" s="38"/>
      <c r="BBM144" s="38"/>
      <c r="BBN144" s="38"/>
      <c r="BBO144" s="38"/>
      <c r="BBP144" s="38"/>
      <c r="BBQ144" s="38"/>
      <c r="BBR144" s="38"/>
      <c r="BBS144" s="38"/>
      <c r="BBT144" s="38"/>
      <c r="BBU144" s="38"/>
      <c r="BBV144" s="38"/>
      <c r="BBW144" s="38"/>
      <c r="BBX144" s="38"/>
      <c r="BBY144" s="38"/>
      <c r="BBZ144" s="38"/>
      <c r="BCA144" s="38"/>
      <c r="BCB144" s="38"/>
      <c r="BCC144" s="38"/>
      <c r="BCD144" s="38"/>
      <c r="BCE144" s="38"/>
      <c r="BCF144" s="38"/>
      <c r="BCG144" s="38"/>
      <c r="BCH144" s="38"/>
      <c r="BCI144" s="38"/>
      <c r="BCJ144" s="38"/>
      <c r="BCK144" s="38"/>
      <c r="BCL144" s="38"/>
      <c r="BCM144" s="38"/>
      <c r="BCN144" s="38"/>
      <c r="BCO144" s="38"/>
      <c r="BCP144" s="38"/>
      <c r="BCQ144" s="38"/>
      <c r="BCR144" s="38"/>
      <c r="BCS144" s="38"/>
      <c r="BCT144" s="38"/>
      <c r="BCU144" s="38"/>
      <c r="BCV144" s="38"/>
      <c r="BCW144" s="38"/>
      <c r="BCX144" s="38"/>
      <c r="BCY144" s="38"/>
      <c r="BCZ144" s="38"/>
      <c r="BDA144" s="38"/>
      <c r="BDB144" s="38"/>
      <c r="BDC144" s="38"/>
      <c r="BDD144" s="38"/>
      <c r="BDE144" s="38"/>
      <c r="BDF144" s="38"/>
      <c r="BDG144" s="38"/>
      <c r="BDH144" s="38"/>
      <c r="BDI144" s="38"/>
      <c r="BDJ144" s="38"/>
      <c r="BDK144" s="38"/>
      <c r="BDL144" s="38"/>
      <c r="BDM144" s="38"/>
      <c r="BDN144" s="38"/>
      <c r="BDO144" s="38"/>
      <c r="BDP144" s="38"/>
      <c r="BDQ144" s="38"/>
      <c r="BDR144" s="38"/>
      <c r="BDS144" s="38"/>
      <c r="BDT144" s="38"/>
      <c r="BDU144" s="38"/>
      <c r="BDV144" s="38"/>
      <c r="BDW144" s="38"/>
      <c r="BDX144" s="38"/>
      <c r="BDY144" s="38"/>
      <c r="BDZ144" s="38"/>
      <c r="BEA144" s="38"/>
      <c r="BEB144" s="38"/>
      <c r="BEC144" s="38"/>
      <c r="BED144" s="38"/>
      <c r="BEE144" s="38"/>
      <c r="BEF144" s="38"/>
      <c r="BEG144" s="38"/>
      <c r="BEH144" s="38"/>
      <c r="BEI144" s="38"/>
      <c r="BEJ144" s="38"/>
      <c r="BEK144" s="38"/>
      <c r="BEL144" s="38"/>
      <c r="BEM144" s="38"/>
      <c r="BEN144" s="38"/>
      <c r="BEO144" s="38"/>
      <c r="BEP144" s="38"/>
      <c r="BEQ144" s="38"/>
      <c r="BER144" s="38"/>
      <c r="BES144" s="38"/>
      <c r="BET144" s="38"/>
      <c r="BEU144" s="38"/>
      <c r="BEV144" s="38"/>
      <c r="BEW144" s="38"/>
      <c r="BEX144" s="38"/>
      <c r="BEY144" s="38"/>
      <c r="BEZ144" s="38"/>
      <c r="BFA144" s="38"/>
      <c r="BFB144" s="38"/>
      <c r="BFC144" s="38"/>
      <c r="BFD144" s="38"/>
      <c r="BFE144" s="38"/>
      <c r="BFF144" s="38"/>
      <c r="BFG144" s="38"/>
      <c r="BFH144" s="38"/>
      <c r="BFI144" s="38"/>
      <c r="BFJ144" s="38"/>
      <c r="BFK144" s="38"/>
      <c r="BFL144" s="38"/>
      <c r="BFM144" s="38"/>
      <c r="BFN144" s="38"/>
      <c r="BFO144" s="38"/>
      <c r="BFP144" s="38"/>
      <c r="BFQ144" s="38"/>
      <c r="BFR144" s="38"/>
      <c r="BFS144" s="38"/>
      <c r="BFT144" s="38"/>
      <c r="BFU144" s="38"/>
      <c r="BFV144" s="38"/>
      <c r="BFW144" s="38"/>
      <c r="BFX144" s="38"/>
      <c r="BFY144" s="38"/>
      <c r="BFZ144" s="38"/>
      <c r="BGA144" s="38"/>
      <c r="BGB144" s="38"/>
      <c r="BGC144" s="38"/>
      <c r="BGD144" s="38"/>
      <c r="BGE144" s="38"/>
      <c r="BGF144" s="38"/>
      <c r="BGG144" s="38"/>
      <c r="BGH144" s="38"/>
      <c r="BGI144" s="38"/>
      <c r="BGJ144" s="38"/>
      <c r="BGK144" s="38"/>
      <c r="BGL144" s="38"/>
      <c r="BGM144" s="38"/>
      <c r="BGN144" s="38"/>
      <c r="BGO144" s="38"/>
      <c r="BGP144" s="38"/>
      <c r="BGQ144" s="38"/>
      <c r="BGR144" s="38"/>
      <c r="BGS144" s="38"/>
      <c r="BGT144" s="38"/>
      <c r="BGU144" s="38"/>
      <c r="BGV144" s="38"/>
      <c r="BGW144" s="38"/>
      <c r="BGX144" s="38"/>
      <c r="BGY144" s="38"/>
      <c r="BGZ144" s="38"/>
      <c r="BHA144" s="38"/>
      <c r="BHB144" s="38"/>
      <c r="BHC144" s="38"/>
      <c r="BHD144" s="38"/>
      <c r="BHE144" s="38"/>
      <c r="BHF144" s="38"/>
      <c r="BHG144" s="38"/>
      <c r="BHH144" s="38"/>
      <c r="BHI144" s="38"/>
      <c r="BHJ144" s="38"/>
      <c r="BHK144" s="38"/>
      <c r="BHL144" s="38"/>
      <c r="BHM144" s="38"/>
      <c r="BHN144" s="38"/>
      <c r="BHO144" s="38"/>
      <c r="BHP144" s="38"/>
      <c r="BHQ144" s="38"/>
      <c r="BHR144" s="38"/>
      <c r="BHS144" s="38"/>
      <c r="BHT144" s="38"/>
      <c r="BHU144" s="38"/>
      <c r="BHV144" s="38"/>
      <c r="BHW144" s="38"/>
      <c r="BHX144" s="38"/>
      <c r="BHY144" s="38"/>
      <c r="BHZ144" s="38"/>
      <c r="BIA144" s="38"/>
      <c r="BIB144" s="38"/>
      <c r="BIC144" s="38"/>
      <c r="BID144" s="38"/>
      <c r="BIE144" s="38"/>
      <c r="BIF144" s="38"/>
      <c r="BIG144" s="38"/>
      <c r="BIH144" s="38"/>
      <c r="BII144" s="38"/>
      <c r="BIJ144" s="38"/>
      <c r="BIK144" s="38"/>
      <c r="BIL144" s="38"/>
      <c r="BIM144" s="38"/>
      <c r="BIN144" s="38"/>
      <c r="BIO144" s="38"/>
      <c r="BIP144" s="38"/>
      <c r="BIQ144" s="38"/>
      <c r="BIR144" s="38"/>
      <c r="BIS144" s="38"/>
      <c r="BIT144" s="38"/>
      <c r="BIU144" s="38"/>
      <c r="BIV144" s="38"/>
      <c r="BIW144" s="38"/>
      <c r="BIX144" s="38"/>
      <c r="BIY144" s="38"/>
      <c r="BIZ144" s="38"/>
      <c r="BJA144" s="38"/>
      <c r="BJB144" s="38"/>
      <c r="BJC144" s="38"/>
      <c r="BJD144" s="38"/>
      <c r="BJE144" s="38"/>
      <c r="BJF144" s="38"/>
      <c r="BJG144" s="38"/>
      <c r="BJH144" s="38"/>
      <c r="BJI144" s="38"/>
      <c r="BJJ144" s="38"/>
      <c r="BJK144" s="38"/>
      <c r="BJL144" s="38"/>
      <c r="BJM144" s="38"/>
      <c r="BJN144" s="38"/>
      <c r="BJO144" s="38"/>
      <c r="BJP144" s="38"/>
      <c r="BJQ144" s="38"/>
      <c r="BJR144" s="38"/>
      <c r="BJS144" s="38"/>
      <c r="BJT144" s="38"/>
      <c r="BJU144" s="38"/>
      <c r="BJV144" s="38"/>
      <c r="BJW144" s="38"/>
      <c r="BJX144" s="38"/>
      <c r="BJY144" s="38"/>
      <c r="BJZ144" s="38"/>
      <c r="BKA144" s="38"/>
      <c r="BKB144" s="38"/>
      <c r="BKC144" s="38"/>
      <c r="BKD144" s="38"/>
      <c r="BKE144" s="38"/>
      <c r="BKF144" s="38"/>
      <c r="BKG144" s="38"/>
      <c r="BKH144" s="38"/>
      <c r="BKI144" s="38"/>
      <c r="BKJ144" s="38"/>
      <c r="BKK144" s="38"/>
      <c r="BKL144" s="38"/>
      <c r="BKM144" s="38"/>
      <c r="BKN144" s="38"/>
      <c r="BKO144" s="38"/>
      <c r="BKP144" s="38"/>
      <c r="BKQ144" s="38"/>
      <c r="BKR144" s="38"/>
      <c r="BKS144" s="38"/>
      <c r="BKT144" s="38"/>
      <c r="BKU144" s="38"/>
      <c r="BKV144" s="38"/>
      <c r="BKW144" s="38"/>
      <c r="BKX144" s="38"/>
      <c r="BKY144" s="38"/>
      <c r="BKZ144" s="38"/>
      <c r="BLA144" s="38"/>
      <c r="BLB144" s="38"/>
      <c r="BLC144" s="38"/>
      <c r="BLD144" s="38"/>
      <c r="BLE144" s="38"/>
      <c r="BLF144" s="38"/>
      <c r="BLG144" s="38"/>
      <c r="BLH144" s="38"/>
      <c r="BLI144" s="38"/>
      <c r="BLJ144" s="38"/>
      <c r="BLK144" s="38"/>
      <c r="BLL144" s="38"/>
      <c r="BLM144" s="38"/>
      <c r="BLN144" s="38"/>
      <c r="BLO144" s="38"/>
      <c r="BLP144" s="38"/>
      <c r="BLQ144" s="38"/>
      <c r="BLR144" s="38"/>
      <c r="BLS144" s="38"/>
      <c r="BLT144" s="38"/>
      <c r="BLU144" s="38"/>
      <c r="BLV144" s="38"/>
      <c r="BLW144" s="38"/>
      <c r="BLX144" s="38"/>
      <c r="BLY144" s="38"/>
      <c r="BLZ144" s="38"/>
      <c r="BMA144" s="38"/>
      <c r="BMB144" s="38"/>
      <c r="BMC144" s="38"/>
      <c r="BMD144" s="38"/>
      <c r="BME144" s="38"/>
      <c r="BMF144" s="38"/>
      <c r="BMG144" s="38"/>
      <c r="BMH144" s="38"/>
      <c r="BMI144" s="38"/>
      <c r="BMJ144" s="38"/>
      <c r="BMK144" s="38"/>
      <c r="BML144" s="38"/>
      <c r="BMM144" s="38"/>
      <c r="BMN144" s="38"/>
      <c r="BMO144" s="38"/>
      <c r="BMP144" s="38"/>
      <c r="BMQ144" s="38"/>
      <c r="BMR144" s="38"/>
      <c r="BMS144" s="38"/>
      <c r="BMT144" s="38"/>
      <c r="BMU144" s="38"/>
      <c r="BMV144" s="38"/>
      <c r="BMW144" s="38"/>
      <c r="BMX144" s="38"/>
      <c r="BMY144" s="38"/>
      <c r="BMZ144" s="38"/>
      <c r="BNA144" s="38"/>
      <c r="BNB144" s="38"/>
      <c r="BNC144" s="38"/>
      <c r="BND144" s="38"/>
      <c r="BNE144" s="38"/>
      <c r="BNF144" s="38"/>
      <c r="BNG144" s="38"/>
      <c r="BNH144" s="38"/>
      <c r="BNI144" s="38"/>
      <c r="BNJ144" s="38"/>
      <c r="BNK144" s="38"/>
      <c r="BNL144" s="38"/>
      <c r="BNM144" s="38"/>
      <c r="BNN144" s="38"/>
      <c r="BNO144" s="38"/>
      <c r="BNP144" s="38"/>
      <c r="BNQ144" s="38"/>
      <c r="BNR144" s="38"/>
      <c r="BNS144" s="38"/>
      <c r="BNT144" s="38"/>
      <c r="BNU144" s="38"/>
      <c r="BNV144" s="38"/>
      <c r="BNW144" s="38"/>
      <c r="BNX144" s="38"/>
      <c r="BNY144" s="38"/>
      <c r="BNZ144" s="38"/>
      <c r="BOA144" s="38"/>
      <c r="BOB144" s="38"/>
      <c r="BOC144" s="38"/>
      <c r="BOD144" s="38"/>
      <c r="BOE144" s="38"/>
      <c r="BOF144" s="38"/>
      <c r="BOG144" s="38"/>
      <c r="BOH144" s="38"/>
      <c r="BOI144" s="38"/>
      <c r="BOJ144" s="38"/>
      <c r="BOK144" s="38"/>
      <c r="BOL144" s="38"/>
      <c r="BOM144" s="38"/>
      <c r="BON144" s="38"/>
      <c r="BOO144" s="38"/>
      <c r="BOP144" s="38"/>
      <c r="BOQ144" s="38"/>
      <c r="BOR144" s="38"/>
      <c r="BOS144" s="38"/>
      <c r="BOT144" s="38"/>
      <c r="BOU144" s="38"/>
      <c r="BOV144" s="38"/>
      <c r="BOW144" s="38"/>
      <c r="BOX144" s="38"/>
      <c r="BOY144" s="38"/>
      <c r="BOZ144" s="38"/>
      <c r="BPA144" s="38"/>
      <c r="BPB144" s="38"/>
      <c r="BPC144" s="38"/>
      <c r="BPD144" s="38"/>
      <c r="BPE144" s="38"/>
      <c r="BPF144" s="38"/>
      <c r="BPG144" s="38"/>
      <c r="BPH144" s="38"/>
      <c r="BPI144" s="38"/>
      <c r="BPJ144" s="38"/>
      <c r="BPK144" s="38"/>
      <c r="BPL144" s="38"/>
      <c r="BPM144" s="38"/>
      <c r="BPN144" s="38"/>
      <c r="BPO144" s="38"/>
      <c r="BPP144" s="38"/>
      <c r="BPQ144" s="38"/>
      <c r="BPR144" s="38"/>
      <c r="BPS144" s="38"/>
      <c r="BPT144" s="38"/>
      <c r="BPU144" s="38"/>
      <c r="BPV144" s="38"/>
      <c r="BPW144" s="38"/>
      <c r="BPX144" s="38"/>
      <c r="BPY144" s="38"/>
      <c r="BPZ144" s="38"/>
      <c r="BQA144" s="38"/>
      <c r="BQB144" s="38"/>
      <c r="BQC144" s="38"/>
      <c r="BQD144" s="38"/>
      <c r="BQE144" s="38"/>
      <c r="BQF144" s="38"/>
      <c r="BQG144" s="38"/>
      <c r="BQH144" s="38"/>
      <c r="BQI144" s="38"/>
      <c r="BQJ144" s="38"/>
      <c r="BQK144" s="38"/>
      <c r="BQL144" s="38"/>
      <c r="BQM144" s="38"/>
      <c r="BQN144" s="38"/>
      <c r="BQO144" s="38"/>
      <c r="BQP144" s="38"/>
      <c r="BQQ144" s="38"/>
      <c r="BQR144" s="38"/>
      <c r="BQS144" s="38"/>
      <c r="BQT144" s="38"/>
      <c r="BQU144" s="38"/>
      <c r="BQV144" s="38"/>
      <c r="BQW144" s="38"/>
      <c r="BQX144" s="38"/>
      <c r="BQY144" s="38"/>
      <c r="BQZ144" s="38"/>
      <c r="BRA144" s="38"/>
      <c r="BRB144" s="38"/>
      <c r="BRC144" s="38"/>
      <c r="BRD144" s="38"/>
      <c r="BRE144" s="38"/>
      <c r="BRF144" s="38"/>
      <c r="BRG144" s="38"/>
      <c r="BRH144" s="38"/>
      <c r="BRI144" s="38"/>
      <c r="BRJ144" s="38"/>
      <c r="BRK144" s="38"/>
      <c r="BRL144" s="38"/>
      <c r="BRM144" s="38"/>
      <c r="BRN144" s="38"/>
      <c r="BRO144" s="38"/>
      <c r="BRP144" s="38"/>
      <c r="BRQ144" s="38"/>
      <c r="BRR144" s="38"/>
      <c r="BRS144" s="38"/>
      <c r="BRT144" s="38"/>
      <c r="BRU144" s="38"/>
      <c r="BRV144" s="38"/>
      <c r="BRW144" s="38"/>
      <c r="BRX144" s="38"/>
      <c r="BRY144" s="38"/>
      <c r="BRZ144" s="38"/>
      <c r="BSA144" s="38"/>
      <c r="BSB144" s="38"/>
      <c r="BSC144" s="38"/>
      <c r="BSD144" s="38"/>
      <c r="BSE144" s="38"/>
      <c r="BSF144" s="38"/>
      <c r="BSG144" s="38"/>
      <c r="BSH144" s="38"/>
      <c r="BSI144" s="38"/>
      <c r="BSJ144" s="38"/>
      <c r="BSK144" s="38"/>
      <c r="BSL144" s="38"/>
      <c r="BSM144" s="38"/>
      <c r="BSN144" s="38"/>
      <c r="BSO144" s="38"/>
      <c r="BSP144" s="38"/>
      <c r="BSQ144" s="38"/>
      <c r="BSR144" s="38"/>
      <c r="BSS144" s="38"/>
      <c r="BST144" s="38"/>
      <c r="BSU144" s="38"/>
      <c r="BSV144" s="38"/>
      <c r="BSW144" s="38"/>
      <c r="BSX144" s="38"/>
      <c r="BSY144" s="38"/>
      <c r="BSZ144" s="38"/>
      <c r="BTA144" s="38"/>
      <c r="BTB144" s="38"/>
      <c r="BTC144" s="38"/>
      <c r="BTD144" s="38"/>
      <c r="BTE144" s="38"/>
      <c r="BTF144" s="38"/>
      <c r="BTG144" s="38"/>
      <c r="BTH144" s="38"/>
      <c r="BTI144" s="38"/>
      <c r="BTJ144" s="38"/>
      <c r="BTK144" s="38"/>
      <c r="BTL144" s="38"/>
      <c r="BTM144" s="38"/>
      <c r="BTN144" s="38"/>
      <c r="BTO144" s="38"/>
      <c r="BTP144" s="38"/>
      <c r="BTQ144" s="38"/>
      <c r="BTR144" s="38"/>
      <c r="BTS144" s="38"/>
      <c r="BTT144" s="38"/>
      <c r="BTU144" s="38"/>
      <c r="BTV144" s="38"/>
      <c r="BTW144" s="38"/>
      <c r="BTX144" s="38"/>
      <c r="BTY144" s="38"/>
      <c r="BTZ144" s="38"/>
      <c r="BUA144" s="38"/>
      <c r="BUB144" s="38"/>
      <c r="BUC144" s="38"/>
      <c r="BUD144" s="38"/>
      <c r="BUE144" s="38"/>
      <c r="BUF144" s="38"/>
      <c r="BUG144" s="38"/>
      <c r="BUH144" s="38"/>
      <c r="BUI144" s="38"/>
      <c r="BUJ144" s="38"/>
      <c r="BUK144" s="38"/>
      <c r="BUL144" s="38"/>
      <c r="BUM144" s="38"/>
      <c r="BUN144" s="38"/>
      <c r="BUO144" s="38"/>
      <c r="BUP144" s="38"/>
      <c r="BUQ144" s="38"/>
      <c r="BUR144" s="38"/>
      <c r="BUS144" s="38"/>
      <c r="BUT144" s="38"/>
      <c r="BUU144" s="38"/>
      <c r="BUV144" s="38"/>
      <c r="BUW144" s="38"/>
      <c r="BUX144" s="38"/>
      <c r="BUY144" s="38"/>
      <c r="BUZ144" s="38"/>
      <c r="BVA144" s="38"/>
      <c r="BVB144" s="38"/>
      <c r="BVC144" s="38"/>
      <c r="BVD144" s="38"/>
      <c r="BVE144" s="38"/>
      <c r="BVF144" s="38"/>
      <c r="BVG144" s="38"/>
      <c r="BVH144" s="38"/>
      <c r="BVI144" s="38"/>
      <c r="BVJ144" s="38"/>
      <c r="BVK144" s="38"/>
      <c r="BVL144" s="38"/>
      <c r="BVM144" s="38"/>
      <c r="BVN144" s="38"/>
      <c r="BVO144" s="38"/>
      <c r="BVP144" s="38"/>
      <c r="BVQ144" s="38"/>
      <c r="BVR144" s="38"/>
      <c r="BVS144" s="38"/>
      <c r="BVT144" s="38"/>
      <c r="BVU144" s="38"/>
      <c r="BVV144" s="38"/>
      <c r="BVW144" s="38"/>
      <c r="BVX144" s="38"/>
      <c r="BVY144" s="38"/>
      <c r="BVZ144" s="38"/>
      <c r="BWA144" s="38"/>
      <c r="BWB144" s="38"/>
      <c r="BWC144" s="38"/>
      <c r="BWD144" s="38"/>
      <c r="BWE144" s="38"/>
      <c r="BWF144" s="38"/>
      <c r="BWG144" s="38"/>
      <c r="BWH144" s="38"/>
      <c r="BWI144" s="38"/>
      <c r="BWJ144" s="38"/>
      <c r="BWK144" s="38"/>
      <c r="BWL144" s="38"/>
      <c r="BWM144" s="38"/>
      <c r="BWN144" s="38"/>
      <c r="BWO144" s="38"/>
      <c r="BWP144" s="38"/>
      <c r="BWQ144" s="38"/>
      <c r="BWR144" s="38"/>
      <c r="BWS144" s="38"/>
      <c r="BWT144" s="38"/>
      <c r="BWU144" s="38"/>
      <c r="BWV144" s="38"/>
      <c r="BWW144" s="38"/>
      <c r="BWX144" s="38"/>
      <c r="BWY144" s="38"/>
      <c r="BWZ144" s="38"/>
      <c r="BXA144" s="38"/>
      <c r="BXB144" s="38"/>
      <c r="BXC144" s="38"/>
      <c r="BXD144" s="38"/>
      <c r="BXE144" s="38"/>
      <c r="BXF144" s="38"/>
      <c r="BXG144" s="38"/>
      <c r="BXH144" s="38"/>
      <c r="BXI144" s="38"/>
      <c r="BXJ144" s="38"/>
      <c r="BXK144" s="38"/>
      <c r="BXL144" s="38"/>
      <c r="BXM144" s="38"/>
      <c r="BXN144" s="38"/>
      <c r="BXO144" s="38"/>
      <c r="BXP144" s="38"/>
      <c r="BXQ144" s="38"/>
      <c r="BXR144" s="38"/>
      <c r="BXS144" s="38"/>
      <c r="BXT144" s="38"/>
      <c r="BXU144" s="38"/>
      <c r="BXV144" s="38"/>
      <c r="BXW144" s="38"/>
      <c r="BXX144" s="38"/>
      <c r="BXY144" s="38"/>
      <c r="BXZ144" s="38"/>
      <c r="BYA144" s="38"/>
      <c r="BYB144" s="38"/>
      <c r="BYC144" s="38"/>
      <c r="BYD144" s="38"/>
      <c r="BYE144" s="38"/>
      <c r="BYF144" s="38"/>
      <c r="BYG144" s="38"/>
      <c r="BYH144" s="38"/>
      <c r="BYI144" s="38"/>
      <c r="BYJ144" s="38"/>
      <c r="BYK144" s="38"/>
      <c r="BYL144" s="38"/>
      <c r="BYM144" s="38"/>
      <c r="BYN144" s="38"/>
      <c r="BYO144" s="38"/>
      <c r="BYP144" s="38"/>
      <c r="BYQ144" s="38"/>
      <c r="BYR144" s="38"/>
      <c r="BYS144" s="38"/>
      <c r="BYT144" s="38"/>
      <c r="BYU144" s="38"/>
      <c r="BYV144" s="38"/>
      <c r="BYW144" s="38"/>
      <c r="BYX144" s="38"/>
      <c r="BYY144" s="38"/>
      <c r="BYZ144" s="38"/>
      <c r="BZA144" s="38"/>
      <c r="BZB144" s="38"/>
      <c r="BZC144" s="38"/>
      <c r="BZD144" s="38"/>
      <c r="BZE144" s="38"/>
      <c r="BZF144" s="38"/>
      <c r="BZG144" s="38"/>
      <c r="BZH144" s="38"/>
      <c r="BZI144" s="38"/>
      <c r="BZJ144" s="38"/>
      <c r="BZK144" s="38"/>
      <c r="BZL144" s="38"/>
      <c r="BZM144" s="38"/>
      <c r="BZN144" s="38"/>
      <c r="BZO144" s="38"/>
      <c r="BZP144" s="38"/>
      <c r="BZQ144" s="38"/>
      <c r="BZR144" s="38"/>
      <c r="BZS144" s="38"/>
      <c r="BZT144" s="38"/>
      <c r="BZU144" s="38"/>
      <c r="BZV144" s="38"/>
      <c r="BZW144" s="38"/>
      <c r="BZX144" s="38"/>
      <c r="BZY144" s="38"/>
      <c r="BZZ144" s="38"/>
      <c r="CAA144" s="38"/>
      <c r="CAB144" s="38"/>
      <c r="CAC144" s="38"/>
      <c r="CAD144" s="38"/>
      <c r="CAE144" s="38"/>
      <c r="CAF144" s="38"/>
      <c r="CAG144" s="38"/>
      <c r="CAH144" s="38"/>
      <c r="CAI144" s="38"/>
      <c r="CAJ144" s="38"/>
      <c r="CAK144" s="38"/>
      <c r="CAL144" s="38"/>
      <c r="CAM144" s="38"/>
      <c r="CAN144" s="38"/>
      <c r="CAO144" s="38"/>
      <c r="CAP144" s="38"/>
      <c r="CAQ144" s="38"/>
      <c r="CAR144" s="38"/>
      <c r="CAS144" s="38"/>
      <c r="CAT144" s="38"/>
      <c r="CAU144" s="38"/>
      <c r="CAV144" s="38"/>
      <c r="CAW144" s="38"/>
      <c r="CAX144" s="38"/>
      <c r="CAY144" s="38"/>
      <c r="CAZ144" s="38"/>
      <c r="CBA144" s="38"/>
      <c r="CBB144" s="38"/>
      <c r="CBC144" s="38"/>
      <c r="CBD144" s="38"/>
      <c r="CBE144" s="38"/>
      <c r="CBF144" s="38"/>
      <c r="CBG144" s="38"/>
      <c r="CBH144" s="38"/>
      <c r="CBI144" s="38"/>
      <c r="CBJ144" s="38"/>
      <c r="CBK144" s="38"/>
      <c r="CBL144" s="38"/>
      <c r="CBM144" s="38"/>
      <c r="CBN144" s="38"/>
      <c r="CBO144" s="38"/>
      <c r="CBP144" s="38"/>
      <c r="CBQ144" s="38"/>
      <c r="CBR144" s="38"/>
      <c r="CBS144" s="38"/>
      <c r="CBT144" s="38"/>
      <c r="CBU144" s="38"/>
      <c r="CBV144" s="38"/>
      <c r="CBW144" s="38"/>
      <c r="CBX144" s="38"/>
      <c r="CBY144" s="38"/>
      <c r="CBZ144" s="38"/>
      <c r="CCA144" s="38"/>
      <c r="CCB144" s="38"/>
      <c r="CCC144" s="38"/>
      <c r="CCD144" s="38"/>
      <c r="CCE144" s="38"/>
      <c r="CCF144" s="38"/>
      <c r="CCG144" s="38"/>
      <c r="CCH144" s="38"/>
      <c r="CCI144" s="38"/>
      <c r="CCJ144" s="38"/>
      <c r="CCK144" s="38"/>
      <c r="CCL144" s="38"/>
      <c r="CCM144" s="38"/>
      <c r="CCN144" s="38"/>
      <c r="CCO144" s="38"/>
      <c r="CCP144" s="38"/>
      <c r="CCQ144" s="38"/>
      <c r="CCR144" s="38"/>
      <c r="CCS144" s="38"/>
      <c r="CCT144" s="38"/>
      <c r="CCU144" s="38"/>
      <c r="CCV144" s="38"/>
      <c r="CCW144" s="38"/>
      <c r="CCX144" s="38"/>
      <c r="CCY144" s="38"/>
      <c r="CCZ144" s="38"/>
      <c r="CDA144" s="38"/>
      <c r="CDB144" s="38"/>
      <c r="CDC144" s="38"/>
      <c r="CDD144" s="38"/>
      <c r="CDE144" s="38"/>
      <c r="CDF144" s="38"/>
      <c r="CDG144" s="38"/>
      <c r="CDH144" s="38"/>
      <c r="CDI144" s="38"/>
      <c r="CDJ144" s="38"/>
      <c r="CDK144" s="38"/>
      <c r="CDL144" s="38"/>
      <c r="CDM144" s="38"/>
      <c r="CDN144" s="38"/>
      <c r="CDO144" s="38"/>
      <c r="CDP144" s="38"/>
      <c r="CDQ144" s="38"/>
      <c r="CDR144" s="38"/>
      <c r="CDS144" s="38"/>
      <c r="CDT144" s="38"/>
      <c r="CDU144" s="38"/>
      <c r="CDV144" s="38"/>
      <c r="CDW144" s="38"/>
      <c r="CDX144" s="38"/>
      <c r="CDY144" s="38"/>
      <c r="CDZ144" s="38"/>
      <c r="CEA144" s="38"/>
      <c r="CEB144" s="38"/>
      <c r="CEC144" s="38"/>
      <c r="CED144" s="38"/>
      <c r="CEE144" s="38"/>
      <c r="CEF144" s="38"/>
      <c r="CEG144" s="38"/>
      <c r="CEH144" s="38"/>
      <c r="CEI144" s="38"/>
      <c r="CEJ144" s="38"/>
      <c r="CEK144" s="38"/>
      <c r="CEL144" s="38"/>
      <c r="CEM144" s="38"/>
      <c r="CEN144" s="38"/>
      <c r="CEO144" s="38"/>
      <c r="CEP144" s="38"/>
      <c r="CEQ144" s="38"/>
      <c r="CER144" s="38"/>
      <c r="CES144" s="38"/>
      <c r="CET144" s="38"/>
      <c r="CEU144" s="38"/>
      <c r="CEV144" s="38"/>
      <c r="CEW144" s="38"/>
      <c r="CEX144" s="38"/>
      <c r="CEY144" s="38"/>
      <c r="CEZ144" s="38"/>
      <c r="CFA144" s="38"/>
      <c r="CFB144" s="38"/>
      <c r="CFC144" s="38"/>
      <c r="CFD144" s="38"/>
      <c r="CFE144" s="38"/>
      <c r="CFF144" s="38"/>
      <c r="CFG144" s="38"/>
      <c r="CFH144" s="38"/>
      <c r="CFI144" s="38"/>
      <c r="CFJ144" s="38"/>
      <c r="CFK144" s="38"/>
      <c r="CFL144" s="38"/>
      <c r="CFM144" s="38"/>
      <c r="CFN144" s="38"/>
      <c r="CFO144" s="38"/>
      <c r="CFP144" s="38"/>
      <c r="CFQ144" s="38"/>
      <c r="CFR144" s="38"/>
      <c r="CFS144" s="38"/>
      <c r="CFT144" s="38"/>
      <c r="CFU144" s="38"/>
      <c r="CFV144" s="38"/>
      <c r="CFW144" s="38"/>
      <c r="CFX144" s="38"/>
      <c r="CFY144" s="38"/>
      <c r="CFZ144" s="38"/>
      <c r="CGA144" s="38"/>
      <c r="CGB144" s="38"/>
      <c r="CGC144" s="38"/>
      <c r="CGD144" s="38"/>
      <c r="CGE144" s="38"/>
      <c r="CGF144" s="38"/>
      <c r="CGG144" s="38"/>
      <c r="CGH144" s="38"/>
      <c r="CGI144" s="38"/>
      <c r="CGJ144" s="38"/>
      <c r="CGK144" s="38"/>
      <c r="CGL144" s="38"/>
      <c r="CGM144" s="38"/>
      <c r="CGN144" s="38"/>
      <c r="CGO144" s="38"/>
      <c r="CGP144" s="38"/>
      <c r="CGQ144" s="38"/>
      <c r="CGR144" s="38"/>
      <c r="CGS144" s="38"/>
      <c r="CGT144" s="38"/>
      <c r="CGU144" s="38"/>
      <c r="CGV144" s="38"/>
      <c r="CGW144" s="38"/>
      <c r="CGX144" s="38"/>
      <c r="CGY144" s="38"/>
      <c r="CGZ144" s="38"/>
      <c r="CHA144" s="38"/>
      <c r="CHB144" s="38"/>
      <c r="CHC144" s="38"/>
      <c r="CHD144" s="38"/>
      <c r="CHE144" s="38"/>
      <c r="CHF144" s="38"/>
      <c r="CHG144" s="38"/>
      <c r="CHH144" s="38"/>
      <c r="CHI144" s="38"/>
      <c r="CHJ144" s="38"/>
      <c r="CHK144" s="38"/>
      <c r="CHL144" s="38"/>
      <c r="CHM144" s="38"/>
      <c r="CHN144" s="38"/>
      <c r="CHO144" s="38"/>
      <c r="CHP144" s="38"/>
      <c r="CHQ144" s="38"/>
      <c r="CHR144" s="38"/>
      <c r="CHS144" s="38"/>
      <c r="CHT144" s="38"/>
      <c r="CHU144" s="38"/>
      <c r="CHV144" s="38"/>
      <c r="CHW144" s="38"/>
      <c r="CHX144" s="38"/>
      <c r="CHY144" s="38"/>
      <c r="CHZ144" s="38"/>
      <c r="CIA144" s="38"/>
      <c r="CIB144" s="38"/>
      <c r="CIC144" s="38"/>
      <c r="CID144" s="38"/>
      <c r="CIE144" s="38"/>
      <c r="CIF144" s="38"/>
      <c r="CIG144" s="38"/>
      <c r="CIH144" s="38"/>
      <c r="CII144" s="38"/>
      <c r="CIJ144" s="38"/>
      <c r="CIK144" s="38"/>
      <c r="CIL144" s="38"/>
      <c r="CIM144" s="38"/>
      <c r="CIN144" s="38"/>
      <c r="CIO144" s="38"/>
      <c r="CIP144" s="38"/>
      <c r="CIQ144" s="38"/>
      <c r="CIR144" s="38"/>
      <c r="CIS144" s="38"/>
      <c r="CIT144" s="38"/>
      <c r="CIU144" s="38"/>
      <c r="CIV144" s="38"/>
      <c r="CIW144" s="38"/>
      <c r="CIX144" s="38"/>
      <c r="CIY144" s="38"/>
      <c r="CIZ144" s="38"/>
      <c r="CJA144" s="38"/>
      <c r="CJB144" s="38"/>
      <c r="CJC144" s="38"/>
      <c r="CJD144" s="38"/>
      <c r="CJE144" s="38"/>
      <c r="CJF144" s="38"/>
      <c r="CJG144" s="38"/>
      <c r="CJH144" s="38"/>
      <c r="CJI144" s="38"/>
      <c r="CJJ144" s="38"/>
      <c r="CJK144" s="38"/>
      <c r="CJL144" s="38"/>
      <c r="CJM144" s="38"/>
      <c r="CJN144" s="38"/>
      <c r="CJO144" s="38"/>
      <c r="CJP144" s="38"/>
      <c r="CJQ144" s="38"/>
      <c r="CJR144" s="38"/>
      <c r="CJS144" s="38"/>
      <c r="CJT144" s="38"/>
      <c r="CJU144" s="38"/>
      <c r="CJV144" s="38"/>
      <c r="CJW144" s="38"/>
      <c r="CJX144" s="38"/>
      <c r="CJY144" s="38"/>
      <c r="CJZ144" s="38"/>
      <c r="CKA144" s="38"/>
      <c r="CKB144" s="38"/>
      <c r="CKC144" s="38"/>
      <c r="CKD144" s="38"/>
      <c r="CKE144" s="38"/>
      <c r="CKF144" s="38"/>
      <c r="CKG144" s="38"/>
      <c r="CKH144" s="38"/>
      <c r="CKI144" s="38"/>
      <c r="CKJ144" s="38"/>
      <c r="CKK144" s="38"/>
      <c r="CKL144" s="38"/>
      <c r="CKM144" s="38"/>
      <c r="CKN144" s="38"/>
      <c r="CKO144" s="38"/>
      <c r="CKP144" s="38"/>
      <c r="CKQ144" s="38"/>
      <c r="CKR144" s="38"/>
      <c r="CKS144" s="38"/>
      <c r="CKT144" s="38"/>
      <c r="CKU144" s="38"/>
      <c r="CKV144" s="38"/>
      <c r="CKW144" s="38"/>
      <c r="CKX144" s="38"/>
      <c r="CKY144" s="38"/>
      <c r="CKZ144" s="38"/>
      <c r="CLA144" s="38"/>
      <c r="CLB144" s="38"/>
      <c r="CLC144" s="38"/>
      <c r="CLD144" s="38"/>
      <c r="CLE144" s="38"/>
      <c r="CLF144" s="38"/>
      <c r="CLG144" s="38"/>
      <c r="CLH144" s="38"/>
      <c r="CLI144" s="38"/>
      <c r="CLJ144" s="38"/>
      <c r="CLK144" s="38"/>
      <c r="CLL144" s="38"/>
      <c r="CLM144" s="38"/>
      <c r="CLN144" s="38"/>
      <c r="CLO144" s="38"/>
      <c r="CLP144" s="38"/>
      <c r="CLQ144" s="38"/>
      <c r="CLR144" s="38"/>
      <c r="CLS144" s="38"/>
      <c r="CLT144" s="38"/>
      <c r="CLU144" s="38"/>
      <c r="CLV144" s="38"/>
      <c r="CLW144" s="38"/>
      <c r="CLX144" s="38"/>
      <c r="CLY144" s="38"/>
      <c r="CLZ144" s="38"/>
      <c r="CMA144" s="38"/>
      <c r="CMB144" s="38"/>
      <c r="CMC144" s="38"/>
      <c r="CMD144" s="38"/>
      <c r="CME144" s="38"/>
      <c r="CMF144" s="38"/>
      <c r="CMG144" s="38"/>
      <c r="CMH144" s="38"/>
      <c r="CMI144" s="38"/>
      <c r="CMJ144" s="38"/>
      <c r="CMK144" s="38"/>
      <c r="CML144" s="38"/>
      <c r="CMM144" s="38"/>
      <c r="CMN144" s="38"/>
      <c r="CMO144" s="38"/>
      <c r="CMP144" s="38"/>
      <c r="CMQ144" s="38"/>
      <c r="CMR144" s="38"/>
      <c r="CMS144" s="38"/>
      <c r="CMT144" s="38"/>
      <c r="CMU144" s="38"/>
      <c r="CMV144" s="38"/>
      <c r="CMW144" s="38"/>
      <c r="CMX144" s="38"/>
      <c r="CMY144" s="38"/>
      <c r="CMZ144" s="38"/>
      <c r="CNA144" s="38"/>
      <c r="CNB144" s="38"/>
      <c r="CNC144" s="38"/>
      <c r="CND144" s="38"/>
      <c r="CNE144" s="38"/>
      <c r="CNF144" s="38"/>
      <c r="CNG144" s="38"/>
      <c r="CNH144" s="38"/>
      <c r="CNI144" s="38"/>
      <c r="CNJ144" s="38"/>
      <c r="CNK144" s="38"/>
      <c r="CNL144" s="38"/>
      <c r="CNM144" s="38"/>
      <c r="CNN144" s="38"/>
      <c r="CNO144" s="38"/>
      <c r="CNP144" s="38"/>
      <c r="CNQ144" s="38"/>
      <c r="CNR144" s="38"/>
      <c r="CNS144" s="38"/>
      <c r="CNT144" s="38"/>
      <c r="CNU144" s="38"/>
      <c r="CNV144" s="38"/>
      <c r="CNW144" s="38"/>
      <c r="CNX144" s="38"/>
      <c r="CNY144" s="38"/>
      <c r="CNZ144" s="38"/>
      <c r="COA144" s="38"/>
      <c r="COB144" s="38"/>
      <c r="COC144" s="38"/>
      <c r="COD144" s="38"/>
      <c r="COE144" s="38"/>
      <c r="COF144" s="38"/>
      <c r="COG144" s="38"/>
      <c r="COH144" s="38"/>
      <c r="COI144" s="38"/>
      <c r="COJ144" s="38"/>
      <c r="COK144" s="38"/>
      <c r="COL144" s="38"/>
      <c r="COM144" s="38"/>
      <c r="CON144" s="38"/>
      <c r="COO144" s="38"/>
      <c r="COP144" s="38"/>
      <c r="COQ144" s="38"/>
      <c r="COR144" s="38"/>
      <c r="COS144" s="38"/>
      <c r="COT144" s="38"/>
      <c r="COU144" s="38"/>
      <c r="COV144" s="38"/>
      <c r="COW144" s="38"/>
      <c r="COX144" s="38"/>
      <c r="COY144" s="38"/>
      <c r="COZ144" s="38"/>
      <c r="CPA144" s="38"/>
      <c r="CPB144" s="38"/>
      <c r="CPC144" s="38"/>
      <c r="CPD144" s="38"/>
      <c r="CPE144" s="38"/>
      <c r="CPF144" s="38"/>
      <c r="CPG144" s="38"/>
      <c r="CPH144" s="38"/>
      <c r="CPI144" s="38"/>
      <c r="CPJ144" s="38"/>
      <c r="CPK144" s="38"/>
      <c r="CPL144" s="38"/>
      <c r="CPM144" s="38"/>
      <c r="CPN144" s="38"/>
      <c r="CPO144" s="38"/>
      <c r="CPP144" s="38"/>
      <c r="CPQ144" s="38"/>
      <c r="CPR144" s="38"/>
      <c r="CPS144" s="38"/>
      <c r="CPT144" s="38"/>
      <c r="CPU144" s="38"/>
      <c r="CPV144" s="38"/>
      <c r="CPW144" s="38"/>
      <c r="CPX144" s="38"/>
      <c r="CPY144" s="38"/>
      <c r="CPZ144" s="38"/>
      <c r="CQA144" s="38"/>
      <c r="CQB144" s="38"/>
      <c r="CQC144" s="38"/>
      <c r="CQD144" s="38"/>
      <c r="CQE144" s="38"/>
      <c r="CQF144" s="38"/>
      <c r="CQG144" s="38"/>
      <c r="CQH144" s="38"/>
      <c r="CQI144" s="38"/>
      <c r="CQJ144" s="38"/>
      <c r="CQK144" s="38"/>
      <c r="CQL144" s="38"/>
      <c r="CQM144" s="38"/>
      <c r="CQN144" s="38"/>
      <c r="CQO144" s="38"/>
      <c r="CQP144" s="38"/>
      <c r="CQQ144" s="38"/>
      <c r="CQR144" s="38"/>
      <c r="CQS144" s="38"/>
      <c r="CQT144" s="38"/>
      <c r="CQU144" s="38"/>
      <c r="CQV144" s="38"/>
      <c r="CQW144" s="38"/>
      <c r="CQX144" s="38"/>
      <c r="CQY144" s="38"/>
      <c r="CQZ144" s="38"/>
      <c r="CRA144" s="38"/>
      <c r="CRB144" s="38"/>
      <c r="CRC144" s="38"/>
      <c r="CRD144" s="38"/>
      <c r="CRE144" s="38"/>
      <c r="CRF144" s="38"/>
      <c r="CRG144" s="38"/>
      <c r="CRH144" s="38"/>
      <c r="CRI144" s="38"/>
      <c r="CRJ144" s="38"/>
      <c r="CRK144" s="38"/>
      <c r="CRL144" s="38"/>
      <c r="CRM144" s="38"/>
      <c r="CRN144" s="38"/>
      <c r="CRO144" s="38"/>
      <c r="CRP144" s="38"/>
      <c r="CRQ144" s="38"/>
      <c r="CRR144" s="38"/>
      <c r="CRS144" s="38"/>
      <c r="CRT144" s="38"/>
      <c r="CRU144" s="38"/>
      <c r="CRV144" s="38"/>
      <c r="CRW144" s="38"/>
      <c r="CRX144" s="38"/>
      <c r="CRY144" s="38"/>
      <c r="CRZ144" s="38"/>
      <c r="CSA144" s="38"/>
      <c r="CSB144" s="38"/>
      <c r="CSC144" s="38"/>
      <c r="CSD144" s="38"/>
      <c r="CSE144" s="38"/>
      <c r="CSF144" s="38"/>
      <c r="CSG144" s="38"/>
      <c r="CSH144" s="38"/>
      <c r="CSI144" s="38"/>
      <c r="CSJ144" s="38"/>
      <c r="CSK144" s="38"/>
      <c r="CSL144" s="38"/>
      <c r="CSM144" s="38"/>
      <c r="CSN144" s="38"/>
      <c r="CSO144" s="38"/>
      <c r="CSP144" s="38"/>
      <c r="CSQ144" s="38"/>
      <c r="CSR144" s="38"/>
      <c r="CSS144" s="38"/>
      <c r="CST144" s="38"/>
      <c r="CSU144" s="38"/>
      <c r="CSV144" s="38"/>
      <c r="CSW144" s="38"/>
      <c r="CSX144" s="38"/>
      <c r="CSY144" s="38"/>
      <c r="CSZ144" s="38"/>
      <c r="CTA144" s="38"/>
      <c r="CTB144" s="38"/>
      <c r="CTC144" s="38"/>
      <c r="CTD144" s="38"/>
      <c r="CTE144" s="38"/>
      <c r="CTF144" s="38"/>
      <c r="CTG144" s="38"/>
      <c r="CTH144" s="38"/>
      <c r="CTI144" s="38"/>
      <c r="CTJ144" s="38"/>
      <c r="CTK144" s="38"/>
      <c r="CTL144" s="38"/>
      <c r="CTM144" s="38"/>
      <c r="CTN144" s="38"/>
      <c r="CTO144" s="38"/>
      <c r="CTP144" s="38"/>
      <c r="CTQ144" s="38"/>
      <c r="CTR144" s="38"/>
      <c r="CTS144" s="38"/>
      <c r="CTT144" s="38"/>
      <c r="CTU144" s="38"/>
      <c r="CTV144" s="38"/>
      <c r="CTW144" s="38"/>
      <c r="CTX144" s="38"/>
      <c r="CTY144" s="38"/>
      <c r="CTZ144" s="38"/>
      <c r="CUA144" s="38"/>
      <c r="CUB144" s="38"/>
      <c r="CUC144" s="38"/>
      <c r="CUD144" s="38"/>
      <c r="CUE144" s="38"/>
      <c r="CUF144" s="38"/>
      <c r="CUG144" s="38"/>
      <c r="CUH144" s="38"/>
      <c r="CUI144" s="38"/>
      <c r="CUJ144" s="38"/>
      <c r="CUK144" s="38"/>
      <c r="CUL144" s="38"/>
      <c r="CUM144" s="38"/>
      <c r="CUN144" s="38"/>
      <c r="CUO144" s="38"/>
      <c r="CUP144" s="38"/>
      <c r="CUQ144" s="38"/>
      <c r="CUR144" s="38"/>
      <c r="CUS144" s="38"/>
      <c r="CUT144" s="38"/>
      <c r="CUU144" s="38"/>
      <c r="CUV144" s="38"/>
      <c r="CUW144" s="38"/>
      <c r="CUX144" s="38"/>
      <c r="CUY144" s="38"/>
      <c r="CUZ144" s="38"/>
      <c r="CVA144" s="38"/>
      <c r="CVB144" s="38"/>
      <c r="CVC144" s="38"/>
      <c r="CVD144" s="38"/>
      <c r="CVE144" s="38"/>
      <c r="CVF144" s="38"/>
      <c r="CVG144" s="38"/>
      <c r="CVH144" s="38"/>
      <c r="CVI144" s="38"/>
      <c r="CVJ144" s="38"/>
      <c r="CVK144" s="38"/>
      <c r="CVL144" s="38"/>
      <c r="CVM144" s="38"/>
      <c r="CVN144" s="38"/>
      <c r="CVO144" s="38"/>
      <c r="CVP144" s="38"/>
      <c r="CVQ144" s="38"/>
      <c r="CVR144" s="38"/>
      <c r="CVS144" s="38"/>
      <c r="CVT144" s="38"/>
      <c r="CVU144" s="38"/>
      <c r="CVV144" s="38"/>
      <c r="CVW144" s="38"/>
      <c r="CVX144" s="38"/>
      <c r="CVY144" s="38"/>
      <c r="CVZ144" s="38"/>
      <c r="CWA144" s="38"/>
      <c r="CWB144" s="38"/>
      <c r="CWC144" s="38"/>
      <c r="CWD144" s="38"/>
      <c r="CWE144" s="38"/>
      <c r="CWF144" s="38"/>
      <c r="CWG144" s="38"/>
      <c r="CWH144" s="38"/>
      <c r="CWI144" s="38"/>
      <c r="CWJ144" s="38"/>
      <c r="CWK144" s="38"/>
      <c r="CWL144" s="38"/>
      <c r="CWM144" s="38"/>
      <c r="CWN144" s="38"/>
      <c r="CWO144" s="38"/>
      <c r="CWP144" s="38"/>
      <c r="CWQ144" s="38"/>
      <c r="CWR144" s="38"/>
      <c r="CWS144" s="38"/>
      <c r="CWT144" s="38"/>
      <c r="CWU144" s="38"/>
      <c r="CWV144" s="38"/>
      <c r="CWW144" s="38"/>
      <c r="CWX144" s="38"/>
      <c r="CWY144" s="38"/>
      <c r="CWZ144" s="38"/>
      <c r="CXA144" s="38"/>
      <c r="CXB144" s="38"/>
      <c r="CXC144" s="38"/>
      <c r="CXD144" s="38"/>
      <c r="CXE144" s="38"/>
      <c r="CXF144" s="38"/>
      <c r="CXG144" s="38"/>
      <c r="CXH144" s="38"/>
      <c r="CXI144" s="38"/>
      <c r="CXJ144" s="38"/>
      <c r="CXK144" s="38"/>
      <c r="CXL144" s="38"/>
      <c r="CXM144" s="38"/>
      <c r="CXN144" s="38"/>
      <c r="CXO144" s="38"/>
      <c r="CXP144" s="38"/>
      <c r="CXQ144" s="38"/>
      <c r="CXR144" s="38"/>
      <c r="CXS144" s="38"/>
      <c r="CXT144" s="38"/>
      <c r="CXU144" s="38"/>
      <c r="CXV144" s="38"/>
      <c r="CXW144" s="38"/>
      <c r="CXX144" s="38"/>
      <c r="CXY144" s="38"/>
      <c r="CXZ144" s="38"/>
      <c r="CYA144" s="38"/>
      <c r="CYB144" s="38"/>
      <c r="CYC144" s="38"/>
      <c r="CYD144" s="38"/>
      <c r="CYE144" s="38"/>
      <c r="CYF144" s="38"/>
      <c r="CYG144" s="38"/>
      <c r="CYH144" s="38"/>
      <c r="CYI144" s="38"/>
      <c r="CYJ144" s="38"/>
      <c r="CYK144" s="38"/>
      <c r="CYL144" s="38"/>
      <c r="CYM144" s="38"/>
      <c r="CYN144" s="38"/>
      <c r="CYO144" s="38"/>
      <c r="CYP144" s="38"/>
      <c r="CYQ144" s="38"/>
      <c r="CYR144" s="38"/>
      <c r="CYS144" s="38"/>
      <c r="CYT144" s="38"/>
      <c r="CYU144" s="38"/>
      <c r="CYV144" s="38"/>
      <c r="CYW144" s="38"/>
      <c r="CYX144" s="38"/>
      <c r="CYY144" s="38"/>
      <c r="CYZ144" s="38"/>
      <c r="CZA144" s="38"/>
      <c r="CZB144" s="38"/>
      <c r="CZC144" s="38"/>
      <c r="CZD144" s="38"/>
      <c r="CZE144" s="38"/>
      <c r="CZF144" s="38"/>
      <c r="CZG144" s="38"/>
      <c r="CZH144" s="38"/>
      <c r="CZI144" s="38"/>
      <c r="CZJ144" s="38"/>
      <c r="CZK144" s="38"/>
      <c r="CZL144" s="38"/>
      <c r="CZM144" s="38"/>
      <c r="CZN144" s="38"/>
      <c r="CZO144" s="38"/>
      <c r="CZP144" s="38"/>
      <c r="CZQ144" s="38"/>
      <c r="CZR144" s="38"/>
      <c r="CZS144" s="38"/>
      <c r="CZT144" s="38"/>
      <c r="CZU144" s="38"/>
      <c r="CZV144" s="38"/>
      <c r="CZW144" s="38"/>
      <c r="CZX144" s="38"/>
      <c r="CZY144" s="38"/>
      <c r="CZZ144" s="38"/>
      <c r="DAA144" s="38"/>
      <c r="DAB144" s="38"/>
      <c r="DAC144" s="38"/>
      <c r="DAD144" s="38"/>
      <c r="DAE144" s="38"/>
      <c r="DAF144" s="38"/>
      <c r="DAG144" s="38"/>
      <c r="DAH144" s="38"/>
      <c r="DAI144" s="38"/>
      <c r="DAJ144" s="38"/>
      <c r="DAK144" s="38"/>
      <c r="DAL144" s="38"/>
      <c r="DAM144" s="38"/>
      <c r="DAN144" s="38"/>
      <c r="DAO144" s="38"/>
      <c r="DAP144" s="38"/>
      <c r="DAQ144" s="38"/>
      <c r="DAR144" s="38"/>
      <c r="DAS144" s="38"/>
      <c r="DAT144" s="38"/>
      <c r="DAU144" s="38"/>
      <c r="DAV144" s="38"/>
      <c r="DAW144" s="38"/>
      <c r="DAX144" s="38"/>
      <c r="DAY144" s="38"/>
      <c r="DAZ144" s="38"/>
      <c r="DBA144" s="38"/>
      <c r="DBB144" s="38"/>
      <c r="DBC144" s="38"/>
      <c r="DBD144" s="38"/>
      <c r="DBE144" s="38"/>
      <c r="DBF144" s="38"/>
      <c r="DBG144" s="38"/>
      <c r="DBH144" s="38"/>
      <c r="DBI144" s="38"/>
      <c r="DBJ144" s="38"/>
      <c r="DBK144" s="38"/>
      <c r="DBL144" s="38"/>
      <c r="DBM144" s="38"/>
      <c r="DBN144" s="38"/>
      <c r="DBO144" s="38"/>
      <c r="DBP144" s="38"/>
      <c r="DBQ144" s="38"/>
      <c r="DBR144" s="38"/>
      <c r="DBS144" s="38"/>
      <c r="DBT144" s="38"/>
      <c r="DBU144" s="38"/>
      <c r="DBV144" s="38"/>
      <c r="DBW144" s="38"/>
      <c r="DBX144" s="38"/>
      <c r="DBY144" s="38"/>
      <c r="DBZ144" s="38"/>
      <c r="DCA144" s="38"/>
      <c r="DCB144" s="38"/>
      <c r="DCC144" s="38"/>
      <c r="DCD144" s="38"/>
      <c r="DCE144" s="38"/>
      <c r="DCF144" s="38"/>
      <c r="DCG144" s="38"/>
      <c r="DCH144" s="38"/>
      <c r="DCI144" s="38"/>
      <c r="DCJ144" s="38"/>
      <c r="DCK144" s="38"/>
      <c r="DCL144" s="38"/>
      <c r="DCM144" s="38"/>
      <c r="DCN144" s="38"/>
      <c r="DCO144" s="38"/>
      <c r="DCP144" s="38"/>
      <c r="DCQ144" s="38"/>
      <c r="DCR144" s="38"/>
      <c r="DCS144" s="38"/>
      <c r="DCT144" s="38"/>
      <c r="DCU144" s="38"/>
      <c r="DCV144" s="38"/>
      <c r="DCW144" s="38"/>
      <c r="DCX144" s="38"/>
      <c r="DCY144" s="38"/>
      <c r="DCZ144" s="38"/>
      <c r="DDA144" s="38"/>
      <c r="DDB144" s="38"/>
      <c r="DDC144" s="38"/>
      <c r="DDD144" s="38"/>
      <c r="DDE144" s="38"/>
      <c r="DDF144" s="38"/>
      <c r="DDG144" s="38"/>
      <c r="DDH144" s="38"/>
      <c r="DDI144" s="38"/>
      <c r="DDJ144" s="38"/>
      <c r="DDK144" s="38"/>
      <c r="DDL144" s="38"/>
      <c r="DDM144" s="38"/>
      <c r="DDN144" s="38"/>
      <c r="DDO144" s="38"/>
      <c r="DDP144" s="38"/>
      <c r="DDQ144" s="38"/>
      <c r="DDR144" s="38"/>
      <c r="DDS144" s="38"/>
      <c r="DDT144" s="38"/>
      <c r="DDU144" s="38"/>
      <c r="DDV144" s="38"/>
      <c r="DDW144" s="38"/>
      <c r="DDX144" s="38"/>
      <c r="DDY144" s="38"/>
      <c r="DDZ144" s="38"/>
      <c r="DEA144" s="38"/>
      <c r="DEB144" s="38"/>
      <c r="DEC144" s="38"/>
      <c r="DED144" s="38"/>
      <c r="DEE144" s="38"/>
      <c r="DEF144" s="38"/>
      <c r="DEG144" s="38"/>
      <c r="DEH144" s="38"/>
      <c r="DEI144" s="38"/>
      <c r="DEJ144" s="38"/>
      <c r="DEK144" s="38"/>
      <c r="DEL144" s="38"/>
      <c r="DEM144" s="38"/>
      <c r="DEN144" s="38"/>
      <c r="DEO144" s="38"/>
      <c r="DEP144" s="38"/>
      <c r="DEQ144" s="38"/>
      <c r="DER144" s="38"/>
      <c r="DES144" s="38"/>
      <c r="DET144" s="38"/>
      <c r="DEU144" s="38"/>
      <c r="DEV144" s="38"/>
      <c r="DEW144" s="38"/>
      <c r="DEX144" s="38"/>
      <c r="DEY144" s="38"/>
      <c r="DEZ144" s="38"/>
      <c r="DFA144" s="38"/>
      <c r="DFB144" s="38"/>
      <c r="DFC144" s="38"/>
      <c r="DFD144" s="38"/>
      <c r="DFE144" s="38"/>
      <c r="DFF144" s="38"/>
      <c r="DFG144" s="38"/>
      <c r="DFH144" s="38"/>
      <c r="DFI144" s="38"/>
      <c r="DFJ144" s="38"/>
      <c r="DFK144" s="38"/>
      <c r="DFL144" s="38"/>
      <c r="DFM144" s="38"/>
      <c r="DFN144" s="38"/>
      <c r="DFO144" s="38"/>
      <c r="DFP144" s="38"/>
      <c r="DFQ144" s="38"/>
      <c r="DFR144" s="38"/>
      <c r="DFS144" s="38"/>
      <c r="DFT144" s="38"/>
      <c r="DFU144" s="38"/>
      <c r="DFV144" s="38"/>
      <c r="DFW144" s="38"/>
      <c r="DFX144" s="38"/>
      <c r="DFY144" s="38"/>
      <c r="DFZ144" s="38"/>
      <c r="DGA144" s="38"/>
      <c r="DGB144" s="38"/>
      <c r="DGC144" s="38"/>
      <c r="DGD144" s="38"/>
      <c r="DGE144" s="38"/>
      <c r="DGF144" s="38"/>
      <c r="DGG144" s="38"/>
      <c r="DGH144" s="38"/>
      <c r="DGI144" s="38"/>
      <c r="DGJ144" s="38"/>
      <c r="DGK144" s="38"/>
      <c r="DGL144" s="38"/>
      <c r="DGM144" s="38"/>
      <c r="DGN144" s="38"/>
      <c r="DGO144" s="38"/>
      <c r="DGP144" s="38"/>
      <c r="DGQ144" s="38"/>
      <c r="DGR144" s="38"/>
      <c r="DGS144" s="38"/>
      <c r="DGT144" s="38"/>
      <c r="DGU144" s="38"/>
      <c r="DGV144" s="38"/>
      <c r="DGW144" s="38"/>
      <c r="DGX144" s="38"/>
      <c r="DGY144" s="38"/>
      <c r="DGZ144" s="38"/>
      <c r="DHA144" s="38"/>
      <c r="DHB144" s="38"/>
      <c r="DHC144" s="38"/>
      <c r="DHD144" s="38"/>
      <c r="DHE144" s="38"/>
      <c r="DHF144" s="38"/>
      <c r="DHG144" s="38"/>
      <c r="DHH144" s="38"/>
      <c r="DHI144" s="38"/>
      <c r="DHJ144" s="38"/>
      <c r="DHK144" s="38"/>
      <c r="DHL144" s="38"/>
      <c r="DHM144" s="38"/>
      <c r="DHN144" s="38"/>
      <c r="DHO144" s="38"/>
      <c r="DHP144" s="38"/>
      <c r="DHQ144" s="38"/>
      <c r="DHR144" s="38"/>
      <c r="DHS144" s="38"/>
      <c r="DHT144" s="38"/>
      <c r="DHU144" s="38"/>
      <c r="DHV144" s="38"/>
      <c r="DHW144" s="38"/>
      <c r="DHX144" s="38"/>
      <c r="DHY144" s="38"/>
      <c r="DHZ144" s="38"/>
      <c r="DIA144" s="38"/>
      <c r="DIB144" s="38"/>
      <c r="DIC144" s="38"/>
      <c r="DID144" s="38"/>
      <c r="DIE144" s="38"/>
      <c r="DIF144" s="38"/>
      <c r="DIG144" s="38"/>
      <c r="DIH144" s="38"/>
      <c r="DII144" s="38"/>
      <c r="DIJ144" s="38"/>
      <c r="DIK144" s="38"/>
      <c r="DIL144" s="38"/>
      <c r="DIM144" s="38"/>
      <c r="DIN144" s="38"/>
      <c r="DIO144" s="38"/>
      <c r="DIP144" s="38"/>
      <c r="DIQ144" s="38"/>
      <c r="DIR144" s="38"/>
      <c r="DIS144" s="38"/>
      <c r="DIT144" s="38"/>
      <c r="DIU144" s="38"/>
      <c r="DIV144" s="38"/>
      <c r="DIW144" s="38"/>
      <c r="DIX144" s="38"/>
      <c r="DIY144" s="38"/>
      <c r="DIZ144" s="38"/>
      <c r="DJA144" s="38"/>
      <c r="DJB144" s="38"/>
      <c r="DJC144" s="38"/>
      <c r="DJD144" s="38"/>
      <c r="DJE144" s="38"/>
      <c r="DJF144" s="38"/>
      <c r="DJG144" s="38"/>
      <c r="DJH144" s="38"/>
      <c r="DJI144" s="38"/>
      <c r="DJJ144" s="38"/>
      <c r="DJK144" s="38"/>
      <c r="DJL144" s="38"/>
      <c r="DJM144" s="38"/>
      <c r="DJN144" s="38"/>
      <c r="DJO144" s="38"/>
      <c r="DJP144" s="38"/>
      <c r="DJQ144" s="38"/>
      <c r="DJR144" s="38"/>
      <c r="DJS144" s="38"/>
      <c r="DJT144" s="38"/>
      <c r="DJU144" s="38"/>
      <c r="DJV144" s="38"/>
      <c r="DJW144" s="38"/>
      <c r="DJX144" s="38"/>
      <c r="DJY144" s="38"/>
      <c r="DJZ144" s="38"/>
      <c r="DKA144" s="38"/>
      <c r="DKB144" s="38"/>
      <c r="DKC144" s="38"/>
      <c r="DKD144" s="38"/>
      <c r="DKE144" s="38"/>
      <c r="DKF144" s="38"/>
      <c r="DKG144" s="38"/>
      <c r="DKH144" s="38"/>
      <c r="DKI144" s="38"/>
      <c r="DKJ144" s="38"/>
      <c r="DKK144" s="38"/>
      <c r="DKL144" s="38"/>
      <c r="DKM144" s="38"/>
      <c r="DKN144" s="38"/>
      <c r="DKO144" s="38"/>
      <c r="DKP144" s="38"/>
      <c r="DKQ144" s="38"/>
      <c r="DKR144" s="38"/>
      <c r="DKS144" s="38"/>
      <c r="DKT144" s="38"/>
      <c r="DKU144" s="38"/>
      <c r="DKV144" s="38"/>
      <c r="DKW144" s="38"/>
      <c r="DKX144" s="38"/>
      <c r="DKY144" s="38"/>
      <c r="DKZ144" s="38"/>
      <c r="DLA144" s="38"/>
      <c r="DLB144" s="38"/>
      <c r="DLC144" s="38"/>
      <c r="DLD144" s="38"/>
      <c r="DLE144" s="38"/>
      <c r="DLF144" s="38"/>
      <c r="DLG144" s="38"/>
      <c r="DLH144" s="38"/>
      <c r="DLI144" s="38"/>
      <c r="DLJ144" s="38"/>
      <c r="DLK144" s="38"/>
      <c r="DLL144" s="38"/>
      <c r="DLM144" s="38"/>
      <c r="DLN144" s="38"/>
      <c r="DLO144" s="38"/>
      <c r="DLP144" s="38"/>
      <c r="DLQ144" s="38"/>
      <c r="DLR144" s="38"/>
      <c r="DLS144" s="38"/>
      <c r="DLT144" s="38"/>
      <c r="DLU144" s="38"/>
      <c r="DLV144" s="38"/>
      <c r="DLW144" s="38"/>
      <c r="DLX144" s="38"/>
      <c r="DLY144" s="38"/>
      <c r="DLZ144" s="38"/>
      <c r="DMA144" s="38"/>
      <c r="DMB144" s="38"/>
      <c r="DMC144" s="38"/>
      <c r="DMD144" s="38"/>
      <c r="DME144" s="38"/>
      <c r="DMF144" s="38"/>
      <c r="DMG144" s="38"/>
      <c r="DMH144" s="38"/>
      <c r="DMI144" s="38"/>
      <c r="DMJ144" s="38"/>
      <c r="DMK144" s="38"/>
      <c r="DML144" s="38"/>
      <c r="DMM144" s="38"/>
      <c r="DMN144" s="38"/>
      <c r="DMO144" s="38"/>
      <c r="DMP144" s="38"/>
      <c r="DMQ144" s="38"/>
      <c r="DMR144" s="38"/>
      <c r="DMS144" s="38"/>
      <c r="DMT144" s="38"/>
      <c r="DMU144" s="38"/>
      <c r="DMV144" s="38"/>
      <c r="DMW144" s="38"/>
      <c r="DMX144" s="38"/>
      <c r="DMY144" s="38"/>
      <c r="DMZ144" s="38"/>
      <c r="DNA144" s="38"/>
      <c r="DNB144" s="38"/>
      <c r="DNC144" s="38"/>
      <c r="DND144" s="38"/>
      <c r="DNE144" s="38"/>
      <c r="DNF144" s="38"/>
      <c r="DNG144" s="38"/>
      <c r="DNH144" s="38"/>
      <c r="DNI144" s="38"/>
      <c r="DNJ144" s="38"/>
      <c r="DNK144" s="38"/>
      <c r="DNL144" s="38"/>
      <c r="DNM144" s="38"/>
      <c r="DNN144" s="38"/>
      <c r="DNO144" s="38"/>
      <c r="DNP144" s="38"/>
      <c r="DNQ144" s="38"/>
      <c r="DNR144" s="38"/>
      <c r="DNS144" s="38"/>
      <c r="DNT144" s="38"/>
      <c r="DNU144" s="38"/>
      <c r="DNV144" s="38"/>
      <c r="DNW144" s="38"/>
      <c r="DNX144" s="38"/>
      <c r="DNY144" s="38"/>
      <c r="DNZ144" s="38"/>
      <c r="DOA144" s="38"/>
      <c r="DOB144" s="38"/>
      <c r="DOC144" s="38"/>
      <c r="DOD144" s="38"/>
      <c r="DOE144" s="38"/>
      <c r="DOF144" s="38"/>
      <c r="DOG144" s="38"/>
      <c r="DOH144" s="38"/>
      <c r="DOI144" s="38"/>
      <c r="DOJ144" s="38"/>
      <c r="DOK144" s="38"/>
      <c r="DOL144" s="38"/>
      <c r="DOM144" s="38"/>
      <c r="DON144" s="38"/>
      <c r="DOO144" s="38"/>
      <c r="DOP144" s="38"/>
      <c r="DOQ144" s="38"/>
      <c r="DOR144" s="38"/>
      <c r="DOS144" s="38"/>
      <c r="DOT144" s="38"/>
      <c r="DOU144" s="38"/>
      <c r="DOV144" s="38"/>
      <c r="DOW144" s="38"/>
      <c r="DOX144" s="38"/>
      <c r="DOY144" s="38"/>
      <c r="DOZ144" s="38"/>
      <c r="DPA144" s="38"/>
      <c r="DPB144" s="38"/>
      <c r="DPC144" s="38"/>
      <c r="DPD144" s="38"/>
      <c r="DPE144" s="38"/>
      <c r="DPF144" s="38"/>
      <c r="DPG144" s="38"/>
      <c r="DPH144" s="38"/>
      <c r="DPI144" s="38"/>
      <c r="DPJ144" s="38"/>
      <c r="DPK144" s="38"/>
      <c r="DPL144" s="38"/>
      <c r="DPM144" s="38"/>
      <c r="DPN144" s="38"/>
      <c r="DPO144" s="38"/>
      <c r="DPP144" s="38"/>
      <c r="DPQ144" s="38"/>
      <c r="DPR144" s="38"/>
      <c r="DPS144" s="38"/>
      <c r="DPT144" s="38"/>
      <c r="DPU144" s="38"/>
      <c r="DPV144" s="38"/>
      <c r="DPW144" s="38"/>
      <c r="DPX144" s="38"/>
      <c r="DPY144" s="38"/>
      <c r="DPZ144" s="38"/>
      <c r="DQA144" s="38"/>
      <c r="DQB144" s="38"/>
      <c r="DQC144" s="38"/>
      <c r="DQD144" s="38"/>
      <c r="DQE144" s="38"/>
      <c r="DQF144" s="38"/>
      <c r="DQG144" s="38"/>
      <c r="DQH144" s="38"/>
      <c r="DQI144" s="38"/>
      <c r="DQJ144" s="38"/>
      <c r="DQK144" s="38"/>
      <c r="DQL144" s="38"/>
      <c r="DQM144" s="38"/>
      <c r="DQN144" s="38"/>
      <c r="DQO144" s="38"/>
      <c r="DQP144" s="38"/>
      <c r="DQQ144" s="38"/>
      <c r="DQR144" s="38"/>
      <c r="DQS144" s="38"/>
      <c r="DQT144" s="38"/>
      <c r="DQU144" s="38"/>
      <c r="DQV144" s="38"/>
      <c r="DQW144" s="38"/>
      <c r="DQX144" s="38"/>
      <c r="DQY144" s="38"/>
      <c r="DQZ144" s="38"/>
      <c r="DRA144" s="38"/>
      <c r="DRB144" s="38"/>
      <c r="DRC144" s="38"/>
      <c r="DRD144" s="38"/>
      <c r="DRE144" s="38"/>
      <c r="DRF144" s="38"/>
      <c r="DRG144" s="38"/>
      <c r="DRH144" s="38"/>
      <c r="DRI144" s="38"/>
      <c r="DRJ144" s="38"/>
      <c r="DRK144" s="38"/>
      <c r="DRL144" s="38"/>
      <c r="DRM144" s="38"/>
      <c r="DRN144" s="38"/>
      <c r="DRO144" s="38"/>
      <c r="DRP144" s="38"/>
      <c r="DRQ144" s="38"/>
      <c r="DRR144" s="38"/>
      <c r="DRS144" s="38"/>
      <c r="DRT144" s="38"/>
      <c r="DRU144" s="38"/>
      <c r="DRV144" s="38"/>
      <c r="DRW144" s="38"/>
      <c r="DRX144" s="38"/>
      <c r="DRY144" s="38"/>
      <c r="DRZ144" s="38"/>
      <c r="DSA144" s="38"/>
      <c r="DSB144" s="38"/>
      <c r="DSC144" s="38"/>
      <c r="DSD144" s="38"/>
      <c r="DSE144" s="38"/>
      <c r="DSF144" s="38"/>
      <c r="DSG144" s="38"/>
      <c r="DSH144" s="38"/>
      <c r="DSI144" s="38"/>
      <c r="DSJ144" s="38"/>
      <c r="DSK144" s="38"/>
      <c r="DSL144" s="38"/>
      <c r="DSM144" s="38"/>
      <c r="DSN144" s="38"/>
      <c r="DSO144" s="38"/>
      <c r="DSP144" s="38"/>
      <c r="DSQ144" s="38"/>
      <c r="DSR144" s="38"/>
      <c r="DSS144" s="38"/>
      <c r="DST144" s="38"/>
      <c r="DSU144" s="38"/>
      <c r="DSV144" s="38"/>
      <c r="DSW144" s="38"/>
      <c r="DSX144" s="38"/>
      <c r="DSY144" s="38"/>
      <c r="DSZ144" s="38"/>
      <c r="DTA144" s="38"/>
      <c r="DTB144" s="38"/>
      <c r="DTC144" s="38"/>
      <c r="DTD144" s="38"/>
      <c r="DTE144" s="38"/>
      <c r="DTF144" s="38"/>
      <c r="DTG144" s="38"/>
      <c r="DTH144" s="38"/>
      <c r="DTI144" s="38"/>
      <c r="DTJ144" s="38"/>
      <c r="DTK144" s="38"/>
      <c r="DTL144" s="38"/>
      <c r="DTM144" s="38"/>
      <c r="DTN144" s="38"/>
      <c r="DTO144" s="38"/>
      <c r="DTP144" s="38"/>
      <c r="DTQ144" s="38"/>
      <c r="DTR144" s="38"/>
      <c r="DTS144" s="38"/>
      <c r="DTT144" s="38"/>
      <c r="DTU144" s="38"/>
      <c r="DTV144" s="38"/>
      <c r="DTW144" s="38"/>
      <c r="DTX144" s="38"/>
      <c r="DTY144" s="38"/>
      <c r="DTZ144" s="38"/>
      <c r="DUA144" s="38"/>
      <c r="DUB144" s="38"/>
      <c r="DUC144" s="38"/>
      <c r="DUD144" s="38"/>
      <c r="DUE144" s="38"/>
      <c r="DUF144" s="38"/>
      <c r="DUG144" s="38"/>
      <c r="DUH144" s="38"/>
      <c r="DUI144" s="38"/>
      <c r="DUJ144" s="38"/>
      <c r="DUK144" s="38"/>
      <c r="DUL144" s="38"/>
      <c r="DUM144" s="38"/>
      <c r="DUN144" s="38"/>
      <c r="DUO144" s="38"/>
      <c r="DUP144" s="38"/>
      <c r="DUQ144" s="38"/>
      <c r="DUR144" s="38"/>
      <c r="DUS144" s="38"/>
      <c r="DUT144" s="38"/>
      <c r="DUU144" s="38"/>
      <c r="DUV144" s="38"/>
      <c r="DUW144" s="38"/>
      <c r="DUX144" s="38"/>
      <c r="DUY144" s="38"/>
      <c r="DUZ144" s="38"/>
      <c r="DVA144" s="38"/>
      <c r="DVB144" s="38"/>
      <c r="DVC144" s="38"/>
      <c r="DVD144" s="38"/>
      <c r="DVE144" s="38"/>
      <c r="DVF144" s="38"/>
      <c r="DVG144" s="38"/>
      <c r="DVH144" s="38"/>
      <c r="DVI144" s="38"/>
      <c r="DVJ144" s="38"/>
      <c r="DVK144" s="38"/>
      <c r="DVL144" s="38"/>
      <c r="DVM144" s="38"/>
      <c r="DVN144" s="38"/>
      <c r="DVO144" s="38"/>
      <c r="DVP144" s="38"/>
      <c r="DVQ144" s="38"/>
      <c r="DVR144" s="38"/>
      <c r="DVS144" s="38"/>
      <c r="DVT144" s="38"/>
      <c r="DVU144" s="38"/>
      <c r="DVV144" s="38"/>
      <c r="DVW144" s="38"/>
      <c r="DVX144" s="38"/>
      <c r="DVY144" s="38"/>
      <c r="DVZ144" s="38"/>
      <c r="DWA144" s="38"/>
      <c r="DWB144" s="38"/>
      <c r="DWC144" s="38"/>
      <c r="DWD144" s="38"/>
      <c r="DWE144" s="38"/>
      <c r="DWF144" s="38"/>
      <c r="DWG144" s="38"/>
      <c r="DWH144" s="38"/>
      <c r="DWI144" s="38"/>
      <c r="DWJ144" s="38"/>
      <c r="DWK144" s="38"/>
      <c r="DWL144" s="38"/>
      <c r="DWM144" s="38"/>
      <c r="DWN144" s="38"/>
      <c r="DWO144" s="38"/>
      <c r="DWP144" s="38"/>
      <c r="DWQ144" s="38"/>
      <c r="DWR144" s="38"/>
      <c r="DWS144" s="38"/>
      <c r="DWT144" s="38"/>
      <c r="DWU144" s="38"/>
      <c r="DWV144" s="38"/>
      <c r="DWW144" s="38"/>
      <c r="DWX144" s="38"/>
      <c r="DWY144" s="38"/>
      <c r="DWZ144" s="38"/>
      <c r="DXA144" s="38"/>
      <c r="DXB144" s="38"/>
      <c r="DXC144" s="38"/>
      <c r="DXD144" s="38"/>
      <c r="DXE144" s="38"/>
      <c r="DXF144" s="38"/>
      <c r="DXG144" s="38"/>
      <c r="DXH144" s="38"/>
      <c r="DXI144" s="38"/>
      <c r="DXJ144" s="38"/>
      <c r="DXK144" s="38"/>
      <c r="DXL144" s="38"/>
      <c r="DXM144" s="38"/>
      <c r="DXN144" s="38"/>
      <c r="DXO144" s="38"/>
      <c r="DXP144" s="38"/>
      <c r="DXQ144" s="38"/>
      <c r="DXR144" s="38"/>
      <c r="DXS144" s="38"/>
      <c r="DXT144" s="38"/>
      <c r="DXU144" s="38"/>
      <c r="DXV144" s="38"/>
      <c r="DXW144" s="38"/>
      <c r="DXX144" s="38"/>
      <c r="DXY144" s="38"/>
      <c r="DXZ144" s="38"/>
      <c r="DYA144" s="38"/>
      <c r="DYB144" s="38"/>
      <c r="DYC144" s="38"/>
      <c r="DYD144" s="38"/>
      <c r="DYE144" s="38"/>
      <c r="DYF144" s="38"/>
      <c r="DYG144" s="38"/>
      <c r="DYH144" s="38"/>
      <c r="DYI144" s="38"/>
      <c r="DYJ144" s="38"/>
      <c r="DYK144" s="38"/>
      <c r="DYL144" s="38"/>
      <c r="DYM144" s="38"/>
      <c r="DYN144" s="38"/>
      <c r="DYO144" s="38"/>
      <c r="DYP144" s="38"/>
      <c r="DYQ144" s="38"/>
      <c r="DYR144" s="38"/>
      <c r="DYS144" s="38"/>
      <c r="DYT144" s="38"/>
      <c r="DYU144" s="38"/>
      <c r="DYV144" s="38"/>
      <c r="DYW144" s="38"/>
      <c r="DYX144" s="38"/>
      <c r="DYY144" s="38"/>
      <c r="DYZ144" s="38"/>
      <c r="DZA144" s="38"/>
      <c r="DZB144" s="38"/>
      <c r="DZC144" s="38"/>
      <c r="DZD144" s="38"/>
      <c r="DZE144" s="38"/>
      <c r="DZF144" s="38"/>
      <c r="DZG144" s="38"/>
      <c r="DZH144" s="38"/>
      <c r="DZI144" s="38"/>
      <c r="DZJ144" s="38"/>
      <c r="DZK144" s="38"/>
      <c r="DZL144" s="38"/>
      <c r="DZM144" s="38"/>
      <c r="DZN144" s="38"/>
      <c r="DZO144" s="38"/>
      <c r="DZP144" s="38"/>
      <c r="DZQ144" s="38"/>
      <c r="DZR144" s="38"/>
      <c r="DZS144" s="38"/>
      <c r="DZT144" s="38"/>
      <c r="DZU144" s="38"/>
      <c r="DZV144" s="38"/>
      <c r="DZW144" s="38"/>
      <c r="DZX144" s="38"/>
      <c r="DZY144" s="38"/>
      <c r="DZZ144" s="38"/>
      <c r="EAA144" s="38"/>
      <c r="EAB144" s="38"/>
      <c r="EAC144" s="38"/>
      <c r="EAD144" s="38"/>
      <c r="EAE144" s="38"/>
      <c r="EAF144" s="38"/>
      <c r="EAG144" s="38"/>
      <c r="EAH144" s="38"/>
      <c r="EAI144" s="38"/>
      <c r="EAJ144" s="38"/>
      <c r="EAK144" s="38"/>
      <c r="EAL144" s="38"/>
      <c r="EAM144" s="38"/>
      <c r="EAN144" s="38"/>
      <c r="EAO144" s="38"/>
      <c r="EAP144" s="38"/>
      <c r="EAQ144" s="38"/>
      <c r="EAR144" s="38"/>
      <c r="EAS144" s="38"/>
      <c r="EAT144" s="38"/>
      <c r="EAU144" s="38"/>
      <c r="EAV144" s="38"/>
      <c r="EAW144" s="38"/>
      <c r="EAX144" s="38"/>
      <c r="EAY144" s="38"/>
      <c r="EAZ144" s="38"/>
      <c r="EBA144" s="38"/>
      <c r="EBB144" s="38"/>
      <c r="EBC144" s="38"/>
      <c r="EBD144" s="38"/>
      <c r="EBE144" s="38"/>
      <c r="EBF144" s="38"/>
      <c r="EBG144" s="38"/>
      <c r="EBH144" s="38"/>
      <c r="EBI144" s="38"/>
      <c r="EBJ144" s="38"/>
      <c r="EBK144" s="38"/>
      <c r="EBL144" s="38"/>
      <c r="EBM144" s="38"/>
      <c r="EBN144" s="38"/>
      <c r="EBO144" s="38"/>
      <c r="EBP144" s="38"/>
      <c r="EBQ144" s="38"/>
      <c r="EBR144" s="38"/>
      <c r="EBS144" s="38"/>
      <c r="EBT144" s="38"/>
      <c r="EBU144" s="38"/>
      <c r="EBV144" s="38"/>
      <c r="EBW144" s="38"/>
      <c r="EBX144" s="38"/>
      <c r="EBY144" s="38"/>
      <c r="EBZ144" s="38"/>
      <c r="ECA144" s="38"/>
      <c r="ECB144" s="38"/>
      <c r="ECC144" s="38"/>
      <c r="ECD144" s="38"/>
      <c r="ECE144" s="38"/>
      <c r="ECF144" s="38"/>
      <c r="ECG144" s="38"/>
      <c r="ECH144" s="38"/>
      <c r="ECI144" s="38"/>
      <c r="ECJ144" s="38"/>
      <c r="ECK144" s="38"/>
      <c r="ECL144" s="38"/>
      <c r="ECM144" s="38"/>
      <c r="ECN144" s="38"/>
      <c r="ECO144" s="38"/>
      <c r="ECP144" s="38"/>
      <c r="ECQ144" s="38"/>
      <c r="ECR144" s="38"/>
      <c r="ECS144" s="38"/>
      <c r="ECT144" s="38"/>
      <c r="ECU144" s="38"/>
      <c r="ECV144" s="38"/>
      <c r="ECW144" s="38"/>
      <c r="ECX144" s="38"/>
      <c r="ECY144" s="38"/>
      <c r="ECZ144" s="38"/>
      <c r="EDA144" s="38"/>
      <c r="EDB144" s="38"/>
      <c r="EDC144" s="38"/>
      <c r="EDD144" s="38"/>
      <c r="EDE144" s="38"/>
      <c r="EDF144" s="38"/>
      <c r="EDG144" s="38"/>
      <c r="EDH144" s="38"/>
      <c r="EDI144" s="38"/>
      <c r="EDJ144" s="38"/>
      <c r="EDK144" s="38"/>
      <c r="EDL144" s="38"/>
      <c r="EDM144" s="38"/>
      <c r="EDN144" s="38"/>
      <c r="EDO144" s="38"/>
      <c r="EDP144" s="38"/>
      <c r="EDQ144" s="38"/>
      <c r="EDR144" s="38"/>
      <c r="EDS144" s="38"/>
      <c r="EDT144" s="38"/>
      <c r="EDU144" s="38"/>
      <c r="EDV144" s="38"/>
      <c r="EDW144" s="38"/>
      <c r="EDX144" s="38"/>
      <c r="EDY144" s="38"/>
      <c r="EDZ144" s="38"/>
      <c r="EEA144" s="38"/>
      <c r="EEB144" s="38"/>
      <c r="EEC144" s="38"/>
      <c r="EED144" s="38"/>
      <c r="EEE144" s="38"/>
      <c r="EEF144" s="38"/>
      <c r="EEG144" s="38"/>
      <c r="EEH144" s="38"/>
      <c r="EEI144" s="38"/>
      <c r="EEJ144" s="38"/>
      <c r="EEK144" s="38"/>
      <c r="EEL144" s="38"/>
      <c r="EEM144" s="38"/>
      <c r="EEN144" s="38"/>
      <c r="EEO144" s="38"/>
      <c r="EEP144" s="38"/>
      <c r="EEQ144" s="38"/>
      <c r="EER144" s="38"/>
      <c r="EES144" s="38"/>
      <c r="EET144" s="38"/>
      <c r="EEU144" s="38"/>
      <c r="EEV144" s="38"/>
      <c r="EEW144" s="38"/>
      <c r="EEX144" s="38"/>
      <c r="EEY144" s="38"/>
      <c r="EEZ144" s="38"/>
      <c r="EFA144" s="38"/>
      <c r="EFB144" s="38"/>
      <c r="EFC144" s="38"/>
      <c r="EFD144" s="38"/>
      <c r="EFE144" s="38"/>
      <c r="EFF144" s="38"/>
      <c r="EFG144" s="38"/>
      <c r="EFH144" s="38"/>
      <c r="EFI144" s="38"/>
      <c r="EFJ144" s="38"/>
      <c r="EFK144" s="38"/>
      <c r="EFL144" s="38"/>
      <c r="EFM144" s="38"/>
      <c r="EFN144" s="38"/>
      <c r="EFO144" s="38"/>
      <c r="EFP144" s="38"/>
      <c r="EFQ144" s="38"/>
      <c r="EFR144" s="38"/>
      <c r="EFS144" s="38"/>
      <c r="EFT144" s="38"/>
      <c r="EFU144" s="38"/>
      <c r="EFV144" s="38"/>
      <c r="EFW144" s="38"/>
      <c r="EFX144" s="38"/>
      <c r="EFY144" s="38"/>
      <c r="EFZ144" s="38"/>
      <c r="EGA144" s="38"/>
      <c r="EGB144" s="38"/>
      <c r="EGC144" s="38"/>
      <c r="EGD144" s="38"/>
      <c r="EGE144" s="38"/>
      <c r="EGF144" s="38"/>
      <c r="EGG144" s="38"/>
      <c r="EGH144" s="38"/>
      <c r="EGI144" s="38"/>
      <c r="EGJ144" s="38"/>
      <c r="EGK144" s="38"/>
      <c r="EGL144" s="38"/>
      <c r="EGM144" s="38"/>
      <c r="EGN144" s="38"/>
      <c r="EGO144" s="38"/>
      <c r="EGP144" s="38"/>
      <c r="EGQ144" s="38"/>
      <c r="EGR144" s="38"/>
      <c r="EGS144" s="38"/>
      <c r="EGT144" s="38"/>
      <c r="EGU144" s="38"/>
      <c r="EGV144" s="38"/>
      <c r="EGW144" s="38"/>
      <c r="EGX144" s="38"/>
      <c r="EGY144" s="38"/>
      <c r="EGZ144" s="38"/>
      <c r="EHA144" s="38"/>
      <c r="EHB144" s="38"/>
      <c r="EHC144" s="38"/>
      <c r="EHD144" s="38"/>
      <c r="EHE144" s="38"/>
      <c r="EHF144" s="38"/>
      <c r="EHG144" s="38"/>
      <c r="EHH144" s="38"/>
      <c r="EHI144" s="38"/>
      <c r="EHJ144" s="38"/>
      <c r="EHK144" s="38"/>
      <c r="EHL144" s="38"/>
      <c r="EHM144" s="38"/>
      <c r="EHN144" s="38"/>
      <c r="EHO144" s="38"/>
      <c r="EHP144" s="38"/>
      <c r="EHQ144" s="38"/>
      <c r="EHR144" s="38"/>
      <c r="EHS144" s="38"/>
      <c r="EHT144" s="38"/>
      <c r="EHU144" s="38"/>
      <c r="EHV144" s="38"/>
      <c r="EHW144" s="38"/>
      <c r="EHX144" s="38"/>
      <c r="EHY144" s="38"/>
      <c r="EHZ144" s="38"/>
      <c r="EIA144" s="38"/>
      <c r="EIB144" s="38"/>
      <c r="EIC144" s="38"/>
      <c r="EID144" s="38"/>
      <c r="EIE144" s="38"/>
      <c r="EIF144" s="38"/>
      <c r="EIG144" s="38"/>
      <c r="EIH144" s="38"/>
      <c r="EII144" s="38"/>
      <c r="EIJ144" s="38"/>
      <c r="EIK144" s="38"/>
      <c r="EIL144" s="38"/>
      <c r="EIM144" s="38"/>
      <c r="EIN144" s="38"/>
      <c r="EIO144" s="38"/>
      <c r="EIP144" s="38"/>
      <c r="EIQ144" s="38"/>
      <c r="EIR144" s="38"/>
      <c r="EIS144" s="38"/>
      <c r="EIT144" s="38"/>
      <c r="EIU144" s="38"/>
      <c r="EIV144" s="38"/>
      <c r="EIW144" s="38"/>
      <c r="EIX144" s="38"/>
      <c r="EIY144" s="38"/>
      <c r="EIZ144" s="38"/>
      <c r="EJA144" s="38"/>
      <c r="EJB144" s="38"/>
      <c r="EJC144" s="38"/>
      <c r="EJD144" s="38"/>
      <c r="EJE144" s="38"/>
      <c r="EJF144" s="38"/>
      <c r="EJG144" s="38"/>
      <c r="EJH144" s="38"/>
      <c r="EJI144" s="38"/>
      <c r="EJJ144" s="38"/>
      <c r="EJK144" s="38"/>
      <c r="EJL144" s="38"/>
      <c r="EJM144" s="38"/>
      <c r="EJN144" s="38"/>
      <c r="EJO144" s="38"/>
      <c r="EJP144" s="38"/>
      <c r="EJQ144" s="38"/>
      <c r="EJR144" s="38"/>
      <c r="EJS144" s="38"/>
      <c r="EJT144" s="38"/>
      <c r="EJU144" s="38"/>
      <c r="EJV144" s="38"/>
      <c r="EJW144" s="38"/>
      <c r="EJX144" s="38"/>
      <c r="EJY144" s="38"/>
      <c r="EJZ144" s="38"/>
      <c r="EKA144" s="38"/>
      <c r="EKB144" s="38"/>
      <c r="EKC144" s="38"/>
      <c r="EKD144" s="38"/>
      <c r="EKE144" s="38"/>
      <c r="EKF144" s="38"/>
      <c r="EKG144" s="38"/>
      <c r="EKH144" s="38"/>
      <c r="EKI144" s="38"/>
      <c r="EKJ144" s="38"/>
      <c r="EKK144" s="38"/>
      <c r="EKL144" s="38"/>
      <c r="EKM144" s="38"/>
      <c r="EKN144" s="38"/>
      <c r="EKO144" s="38"/>
      <c r="EKP144" s="38"/>
      <c r="EKQ144" s="38"/>
      <c r="EKR144" s="38"/>
      <c r="EKS144" s="38"/>
      <c r="EKT144" s="38"/>
      <c r="EKU144" s="38"/>
      <c r="EKV144" s="38"/>
      <c r="EKW144" s="38"/>
      <c r="EKX144" s="38"/>
      <c r="EKY144" s="38"/>
      <c r="EKZ144" s="38"/>
      <c r="ELA144" s="38"/>
      <c r="ELB144" s="38"/>
      <c r="ELC144" s="38"/>
      <c r="ELD144" s="38"/>
      <c r="ELE144" s="38"/>
      <c r="ELF144" s="38"/>
      <c r="ELG144" s="38"/>
      <c r="ELH144" s="38"/>
      <c r="ELI144" s="38"/>
      <c r="ELJ144" s="38"/>
      <c r="ELK144" s="38"/>
      <c r="ELL144" s="38"/>
      <c r="ELM144" s="38"/>
      <c r="ELN144" s="38"/>
      <c r="ELO144" s="38"/>
      <c r="ELP144" s="38"/>
      <c r="ELQ144" s="38"/>
      <c r="ELR144" s="38"/>
      <c r="ELS144" s="38"/>
      <c r="ELT144" s="38"/>
      <c r="ELU144" s="38"/>
      <c r="ELV144" s="38"/>
      <c r="ELW144" s="38"/>
      <c r="ELX144" s="38"/>
      <c r="ELY144" s="38"/>
      <c r="ELZ144" s="38"/>
      <c r="EMA144" s="38"/>
      <c r="EMB144" s="38"/>
      <c r="EMC144" s="38"/>
      <c r="EMD144" s="38"/>
      <c r="EME144" s="38"/>
      <c r="EMF144" s="38"/>
      <c r="EMG144" s="38"/>
      <c r="EMH144" s="38"/>
      <c r="EMI144" s="38"/>
      <c r="EMJ144" s="38"/>
      <c r="EMK144" s="38"/>
      <c r="EML144" s="38"/>
      <c r="EMM144" s="38"/>
      <c r="EMN144" s="38"/>
      <c r="EMO144" s="38"/>
      <c r="EMP144" s="38"/>
      <c r="EMQ144" s="38"/>
      <c r="EMR144" s="38"/>
      <c r="EMS144" s="38"/>
      <c r="EMT144" s="38"/>
      <c r="EMU144" s="38"/>
      <c r="EMV144" s="38"/>
      <c r="EMW144" s="38"/>
      <c r="EMX144" s="38"/>
      <c r="EMY144" s="38"/>
      <c r="EMZ144" s="38"/>
      <c r="ENA144" s="38"/>
      <c r="ENB144" s="38"/>
      <c r="ENC144" s="38"/>
      <c r="END144" s="38"/>
      <c r="ENE144" s="38"/>
      <c r="ENF144" s="38"/>
      <c r="ENG144" s="38"/>
      <c r="ENH144" s="38"/>
      <c r="ENI144" s="38"/>
      <c r="ENJ144" s="38"/>
      <c r="ENK144" s="38"/>
      <c r="ENL144" s="38"/>
      <c r="ENM144" s="38"/>
      <c r="ENN144" s="38"/>
      <c r="ENO144" s="38"/>
      <c r="ENP144" s="38"/>
      <c r="ENQ144" s="38"/>
      <c r="ENR144" s="38"/>
      <c r="ENS144" s="38"/>
      <c r="ENT144" s="38"/>
      <c r="ENU144" s="38"/>
      <c r="ENV144" s="38"/>
      <c r="ENW144" s="38"/>
      <c r="ENX144" s="38"/>
      <c r="ENY144" s="38"/>
      <c r="ENZ144" s="38"/>
      <c r="EOA144" s="38"/>
      <c r="EOB144" s="38"/>
      <c r="EOC144" s="38"/>
      <c r="EOD144" s="38"/>
      <c r="EOE144" s="38"/>
      <c r="EOF144" s="38"/>
      <c r="EOG144" s="38"/>
      <c r="EOH144" s="38"/>
      <c r="EOI144" s="38"/>
      <c r="EOJ144" s="38"/>
      <c r="EOK144" s="38"/>
      <c r="EOL144" s="38"/>
      <c r="EOM144" s="38"/>
      <c r="EON144" s="38"/>
      <c r="EOO144" s="38"/>
      <c r="EOP144" s="38"/>
      <c r="EOQ144" s="38"/>
      <c r="EOR144" s="38"/>
      <c r="EOS144" s="38"/>
      <c r="EOT144" s="38"/>
      <c r="EOU144" s="38"/>
      <c r="EOV144" s="38"/>
      <c r="EOW144" s="38"/>
      <c r="EOX144" s="38"/>
      <c r="EOY144" s="38"/>
      <c r="EOZ144" s="38"/>
      <c r="EPA144" s="38"/>
      <c r="EPB144" s="38"/>
      <c r="EPC144" s="38"/>
      <c r="EPD144" s="38"/>
      <c r="EPE144" s="38"/>
      <c r="EPF144" s="38"/>
      <c r="EPG144" s="38"/>
      <c r="EPH144" s="38"/>
      <c r="EPI144" s="38"/>
      <c r="EPJ144" s="38"/>
      <c r="EPK144" s="38"/>
      <c r="EPL144" s="38"/>
      <c r="EPM144" s="38"/>
      <c r="EPN144" s="38"/>
      <c r="EPO144" s="38"/>
      <c r="EPP144" s="38"/>
      <c r="EPQ144" s="38"/>
      <c r="EPR144" s="38"/>
      <c r="EPS144" s="38"/>
      <c r="EPT144" s="38"/>
      <c r="EPU144" s="38"/>
      <c r="EPV144" s="38"/>
      <c r="EPW144" s="38"/>
      <c r="EPX144" s="38"/>
      <c r="EPY144" s="38"/>
      <c r="EPZ144" s="38"/>
      <c r="EQA144" s="38"/>
      <c r="EQB144" s="38"/>
      <c r="EQC144" s="38"/>
      <c r="EQD144" s="38"/>
      <c r="EQE144" s="38"/>
      <c r="EQF144" s="38"/>
      <c r="EQG144" s="38"/>
      <c r="EQH144" s="38"/>
      <c r="EQI144" s="38"/>
      <c r="EQJ144" s="38"/>
      <c r="EQK144" s="38"/>
      <c r="EQL144" s="38"/>
      <c r="EQM144" s="38"/>
      <c r="EQN144" s="38"/>
      <c r="EQO144" s="38"/>
      <c r="EQP144" s="38"/>
      <c r="EQQ144" s="38"/>
      <c r="EQR144" s="38"/>
      <c r="EQS144" s="38"/>
      <c r="EQT144" s="38"/>
      <c r="EQU144" s="38"/>
      <c r="EQV144" s="38"/>
      <c r="EQW144" s="38"/>
      <c r="EQX144" s="38"/>
      <c r="EQY144" s="38"/>
      <c r="EQZ144" s="38"/>
      <c r="ERA144" s="38"/>
      <c r="ERB144" s="38"/>
      <c r="ERC144" s="38"/>
      <c r="ERD144" s="38"/>
      <c r="ERE144" s="38"/>
      <c r="ERF144" s="38"/>
      <c r="ERG144" s="38"/>
      <c r="ERH144" s="38"/>
      <c r="ERI144" s="38"/>
      <c r="ERJ144" s="38"/>
      <c r="ERK144" s="38"/>
      <c r="ERL144" s="38"/>
      <c r="ERM144" s="38"/>
      <c r="ERN144" s="38"/>
      <c r="ERO144" s="38"/>
      <c r="ERP144" s="38"/>
      <c r="ERQ144" s="38"/>
      <c r="ERR144" s="38"/>
      <c r="ERS144" s="38"/>
      <c r="ERT144" s="38"/>
      <c r="ERU144" s="38"/>
      <c r="ERV144" s="38"/>
      <c r="ERW144" s="38"/>
      <c r="ERX144" s="38"/>
      <c r="ERY144" s="38"/>
      <c r="ERZ144" s="38"/>
      <c r="ESA144" s="38"/>
      <c r="ESB144" s="38"/>
      <c r="ESC144" s="38"/>
      <c r="ESD144" s="38"/>
      <c r="ESE144" s="38"/>
      <c r="ESF144" s="38"/>
      <c r="ESG144" s="38"/>
      <c r="ESH144" s="38"/>
      <c r="ESI144" s="38"/>
      <c r="ESJ144" s="38"/>
      <c r="ESK144" s="38"/>
      <c r="ESL144" s="38"/>
      <c r="ESM144" s="38"/>
      <c r="ESN144" s="38"/>
      <c r="ESO144" s="38"/>
      <c r="ESP144" s="38"/>
      <c r="ESQ144" s="38"/>
      <c r="ESR144" s="38"/>
      <c r="ESS144" s="38"/>
      <c r="EST144" s="38"/>
      <c r="ESU144" s="38"/>
      <c r="ESV144" s="38"/>
      <c r="ESW144" s="38"/>
      <c r="ESX144" s="38"/>
      <c r="ESY144" s="38"/>
      <c r="ESZ144" s="38"/>
      <c r="ETA144" s="38"/>
      <c r="ETB144" s="38"/>
      <c r="ETC144" s="38"/>
      <c r="ETD144" s="38"/>
      <c r="ETE144" s="38"/>
      <c r="ETF144" s="38"/>
      <c r="ETG144" s="38"/>
      <c r="ETH144" s="38"/>
      <c r="ETI144" s="38"/>
      <c r="ETJ144" s="38"/>
      <c r="ETK144" s="38"/>
      <c r="ETL144" s="38"/>
      <c r="ETM144" s="38"/>
      <c r="ETN144" s="38"/>
      <c r="ETO144" s="38"/>
      <c r="ETP144" s="38"/>
      <c r="ETQ144" s="38"/>
      <c r="ETR144" s="38"/>
      <c r="ETS144" s="38"/>
      <c r="ETT144" s="38"/>
      <c r="ETU144" s="38"/>
      <c r="ETV144" s="38"/>
      <c r="ETW144" s="38"/>
      <c r="ETX144" s="38"/>
      <c r="ETY144" s="38"/>
      <c r="ETZ144" s="38"/>
      <c r="EUA144" s="38"/>
      <c r="EUB144" s="38"/>
      <c r="EUC144" s="38"/>
      <c r="EUD144" s="38"/>
      <c r="EUE144" s="38"/>
      <c r="EUF144" s="38"/>
      <c r="EUG144" s="38"/>
      <c r="EUH144" s="38"/>
      <c r="EUI144" s="38"/>
      <c r="EUJ144" s="38"/>
      <c r="EUK144" s="38"/>
      <c r="EUL144" s="38"/>
      <c r="EUM144" s="38"/>
      <c r="EUN144" s="38"/>
      <c r="EUO144" s="38"/>
      <c r="EUP144" s="38"/>
      <c r="EUQ144" s="38"/>
      <c r="EUR144" s="38"/>
      <c r="EUS144" s="38"/>
      <c r="EUT144" s="38"/>
      <c r="EUU144" s="38"/>
      <c r="EUV144" s="38"/>
      <c r="EUW144" s="38"/>
      <c r="EUX144" s="38"/>
      <c r="EUY144" s="38"/>
      <c r="EUZ144" s="38"/>
      <c r="EVA144" s="38"/>
      <c r="EVB144" s="38"/>
      <c r="EVC144" s="38"/>
      <c r="EVD144" s="38"/>
      <c r="EVE144" s="38"/>
      <c r="EVF144" s="38"/>
      <c r="EVG144" s="38"/>
      <c r="EVH144" s="38"/>
      <c r="EVI144" s="38"/>
      <c r="EVJ144" s="38"/>
      <c r="EVK144" s="38"/>
      <c r="EVL144" s="38"/>
      <c r="EVM144" s="38"/>
      <c r="EVN144" s="38"/>
      <c r="EVO144" s="38"/>
      <c r="EVP144" s="38"/>
      <c r="EVQ144" s="38"/>
      <c r="EVR144" s="38"/>
      <c r="EVS144" s="38"/>
      <c r="EVT144" s="38"/>
      <c r="EVU144" s="38"/>
      <c r="EVV144" s="38"/>
      <c r="EVW144" s="38"/>
      <c r="EVX144" s="38"/>
      <c r="EVY144" s="38"/>
      <c r="EVZ144" s="38"/>
      <c r="EWA144" s="38"/>
      <c r="EWB144" s="38"/>
      <c r="EWC144" s="38"/>
      <c r="EWD144" s="38"/>
      <c r="EWE144" s="38"/>
      <c r="EWF144" s="38"/>
      <c r="EWG144" s="38"/>
      <c r="EWH144" s="38"/>
      <c r="EWI144" s="38"/>
      <c r="EWJ144" s="38"/>
      <c r="EWK144" s="38"/>
      <c r="EWL144" s="38"/>
      <c r="EWM144" s="38"/>
      <c r="EWN144" s="38"/>
      <c r="EWO144" s="38"/>
      <c r="EWP144" s="38"/>
      <c r="EWQ144" s="38"/>
      <c r="EWR144" s="38"/>
      <c r="EWS144" s="38"/>
      <c r="EWT144" s="38"/>
      <c r="EWU144" s="38"/>
      <c r="EWV144" s="38"/>
      <c r="EWW144" s="38"/>
      <c r="EWX144" s="38"/>
      <c r="EWY144" s="38"/>
      <c r="EWZ144" s="38"/>
      <c r="EXA144" s="38"/>
      <c r="EXB144" s="38"/>
      <c r="EXC144" s="38"/>
      <c r="EXD144" s="38"/>
      <c r="EXE144" s="38"/>
      <c r="EXF144" s="38"/>
      <c r="EXG144" s="38"/>
      <c r="EXH144" s="38"/>
      <c r="EXI144" s="38"/>
      <c r="EXJ144" s="38"/>
      <c r="EXK144" s="38"/>
      <c r="EXL144" s="38"/>
      <c r="EXM144" s="38"/>
      <c r="EXN144" s="38"/>
      <c r="EXO144" s="38"/>
      <c r="EXP144" s="38"/>
      <c r="EXQ144" s="38"/>
      <c r="EXR144" s="38"/>
      <c r="EXS144" s="38"/>
      <c r="EXT144" s="38"/>
      <c r="EXU144" s="38"/>
      <c r="EXV144" s="38"/>
      <c r="EXW144" s="38"/>
      <c r="EXX144" s="38"/>
      <c r="EXY144" s="38"/>
      <c r="EXZ144" s="38"/>
      <c r="EYA144" s="38"/>
      <c r="EYB144" s="38"/>
      <c r="EYC144" s="38"/>
      <c r="EYD144" s="38"/>
      <c r="EYE144" s="38"/>
      <c r="EYF144" s="38"/>
      <c r="EYG144" s="38"/>
      <c r="EYH144" s="38"/>
      <c r="EYI144" s="38"/>
      <c r="EYJ144" s="38"/>
      <c r="EYK144" s="38"/>
      <c r="EYL144" s="38"/>
      <c r="EYM144" s="38"/>
      <c r="EYN144" s="38"/>
      <c r="EYO144" s="38"/>
      <c r="EYP144" s="38"/>
      <c r="EYQ144" s="38"/>
      <c r="EYR144" s="38"/>
      <c r="EYS144" s="38"/>
      <c r="EYT144" s="38"/>
      <c r="EYU144" s="38"/>
      <c r="EYV144" s="38"/>
      <c r="EYW144" s="38"/>
      <c r="EYX144" s="38"/>
      <c r="EYY144" s="38"/>
      <c r="EYZ144" s="38"/>
      <c r="EZA144" s="38"/>
      <c r="EZB144" s="38"/>
      <c r="EZC144" s="38"/>
      <c r="EZD144" s="38"/>
      <c r="EZE144" s="38"/>
      <c r="EZF144" s="38"/>
      <c r="EZG144" s="38"/>
      <c r="EZH144" s="38"/>
      <c r="EZI144" s="38"/>
      <c r="EZJ144" s="38"/>
      <c r="EZK144" s="38"/>
      <c r="EZL144" s="38"/>
      <c r="EZM144" s="38"/>
      <c r="EZN144" s="38"/>
      <c r="EZO144" s="38"/>
      <c r="EZP144" s="38"/>
      <c r="EZQ144" s="38"/>
      <c r="EZR144" s="38"/>
      <c r="EZS144" s="38"/>
      <c r="EZT144" s="38"/>
      <c r="EZU144" s="38"/>
      <c r="EZV144" s="38"/>
      <c r="EZW144" s="38"/>
      <c r="EZX144" s="38"/>
      <c r="EZY144" s="38"/>
      <c r="EZZ144" s="38"/>
      <c r="FAA144" s="38"/>
      <c r="FAB144" s="38"/>
      <c r="FAC144" s="38"/>
      <c r="FAD144" s="38"/>
      <c r="FAE144" s="38"/>
      <c r="FAF144" s="38"/>
      <c r="FAG144" s="38"/>
      <c r="FAH144" s="38"/>
      <c r="FAI144" s="38"/>
      <c r="FAJ144" s="38"/>
      <c r="FAK144" s="38"/>
      <c r="FAL144" s="38"/>
      <c r="FAM144" s="38"/>
      <c r="FAN144" s="38"/>
      <c r="FAO144" s="38"/>
      <c r="FAP144" s="38"/>
      <c r="FAQ144" s="38"/>
      <c r="FAR144" s="38"/>
      <c r="FAS144" s="38"/>
      <c r="FAT144" s="38"/>
      <c r="FAU144" s="38"/>
      <c r="FAV144" s="38"/>
      <c r="FAW144" s="38"/>
      <c r="FAX144" s="38"/>
      <c r="FAY144" s="38"/>
      <c r="FAZ144" s="38"/>
      <c r="FBA144" s="38"/>
      <c r="FBB144" s="38"/>
      <c r="FBC144" s="38"/>
      <c r="FBD144" s="38"/>
      <c r="FBE144" s="38"/>
      <c r="FBF144" s="38"/>
      <c r="FBG144" s="38"/>
      <c r="FBH144" s="38"/>
      <c r="FBI144" s="38"/>
      <c r="FBJ144" s="38"/>
      <c r="FBK144" s="38"/>
      <c r="FBL144" s="38"/>
      <c r="FBM144" s="38"/>
      <c r="FBN144" s="38"/>
      <c r="FBO144" s="38"/>
      <c r="FBP144" s="38"/>
      <c r="FBQ144" s="38"/>
      <c r="FBR144" s="38"/>
      <c r="FBS144" s="38"/>
      <c r="FBT144" s="38"/>
      <c r="FBU144" s="38"/>
      <c r="FBV144" s="38"/>
      <c r="FBW144" s="38"/>
      <c r="FBX144" s="38"/>
      <c r="FBY144" s="38"/>
      <c r="FBZ144" s="38"/>
      <c r="FCA144" s="38"/>
      <c r="FCB144" s="38"/>
      <c r="FCC144" s="38"/>
      <c r="FCD144" s="38"/>
      <c r="FCE144" s="38"/>
      <c r="FCF144" s="38"/>
      <c r="FCG144" s="38"/>
      <c r="FCH144" s="38"/>
      <c r="FCI144" s="38"/>
      <c r="FCJ144" s="38"/>
      <c r="FCK144" s="38"/>
      <c r="FCL144" s="38"/>
      <c r="FCM144" s="38"/>
      <c r="FCN144" s="38"/>
      <c r="FCO144" s="38"/>
      <c r="FCP144" s="38"/>
      <c r="FCQ144" s="38"/>
      <c r="FCR144" s="38"/>
      <c r="FCS144" s="38"/>
      <c r="FCT144" s="38"/>
      <c r="FCU144" s="38"/>
      <c r="FCV144" s="38"/>
      <c r="FCW144" s="38"/>
      <c r="FCX144" s="38"/>
      <c r="FCY144" s="38"/>
      <c r="FCZ144" s="38"/>
      <c r="FDA144" s="38"/>
      <c r="FDB144" s="38"/>
      <c r="FDC144" s="38"/>
      <c r="FDD144" s="38"/>
      <c r="FDE144" s="38"/>
      <c r="FDF144" s="38"/>
      <c r="FDG144" s="38"/>
      <c r="FDH144" s="38"/>
      <c r="FDI144" s="38"/>
      <c r="FDJ144" s="38"/>
      <c r="FDK144" s="38"/>
      <c r="FDL144" s="38"/>
      <c r="FDM144" s="38"/>
      <c r="FDN144" s="38"/>
      <c r="FDO144" s="38"/>
      <c r="FDP144" s="38"/>
      <c r="FDQ144" s="38"/>
      <c r="FDR144" s="38"/>
      <c r="FDS144" s="38"/>
      <c r="FDT144" s="38"/>
      <c r="FDU144" s="38"/>
      <c r="FDV144" s="38"/>
      <c r="FDW144" s="38"/>
      <c r="FDX144" s="38"/>
      <c r="FDY144" s="38"/>
      <c r="FDZ144" s="38"/>
      <c r="FEA144" s="38"/>
      <c r="FEB144" s="38"/>
      <c r="FEC144" s="38"/>
      <c r="FED144" s="38"/>
      <c r="FEE144" s="38"/>
      <c r="FEF144" s="38"/>
      <c r="FEG144" s="38"/>
      <c r="FEH144" s="38"/>
      <c r="FEI144" s="38"/>
      <c r="FEJ144" s="38"/>
      <c r="FEK144" s="38"/>
      <c r="FEL144" s="38"/>
      <c r="FEM144" s="38"/>
      <c r="FEN144" s="38"/>
      <c r="FEO144" s="38"/>
      <c r="FEP144" s="38"/>
      <c r="FEQ144" s="38"/>
      <c r="FER144" s="38"/>
      <c r="FES144" s="38"/>
      <c r="FET144" s="38"/>
      <c r="FEU144" s="38"/>
      <c r="FEV144" s="38"/>
      <c r="FEW144" s="38"/>
      <c r="FEX144" s="38"/>
      <c r="FEY144" s="38"/>
      <c r="FEZ144" s="38"/>
      <c r="FFA144" s="38"/>
      <c r="FFB144" s="38"/>
      <c r="FFC144" s="38"/>
      <c r="FFD144" s="38"/>
      <c r="FFE144" s="38"/>
      <c r="FFF144" s="38"/>
      <c r="FFG144" s="38"/>
      <c r="FFH144" s="38"/>
      <c r="FFI144" s="38"/>
      <c r="FFJ144" s="38"/>
      <c r="FFK144" s="38"/>
      <c r="FFL144" s="38"/>
      <c r="FFM144" s="38"/>
      <c r="FFN144" s="38"/>
      <c r="FFO144" s="38"/>
      <c r="FFP144" s="38"/>
      <c r="FFQ144" s="38"/>
      <c r="FFR144" s="38"/>
      <c r="FFS144" s="38"/>
      <c r="FFT144" s="38"/>
      <c r="FFU144" s="38"/>
      <c r="FFV144" s="38"/>
      <c r="FFW144" s="38"/>
      <c r="FFX144" s="38"/>
      <c r="FFY144" s="38"/>
      <c r="FFZ144" s="38"/>
      <c r="FGA144" s="38"/>
      <c r="FGB144" s="38"/>
      <c r="FGC144" s="38"/>
      <c r="FGD144" s="38"/>
      <c r="FGE144" s="38"/>
      <c r="FGF144" s="38"/>
      <c r="FGG144" s="38"/>
      <c r="FGH144" s="38"/>
      <c r="FGI144" s="38"/>
      <c r="FGJ144" s="38"/>
      <c r="FGK144" s="38"/>
      <c r="FGL144" s="38"/>
      <c r="FGM144" s="38"/>
      <c r="FGN144" s="38"/>
      <c r="FGO144" s="38"/>
      <c r="FGP144" s="38"/>
      <c r="FGQ144" s="38"/>
      <c r="FGR144" s="38"/>
      <c r="FGS144" s="38"/>
      <c r="FGT144" s="38"/>
      <c r="FGU144" s="38"/>
      <c r="FGV144" s="38"/>
      <c r="FGW144" s="38"/>
      <c r="FGX144" s="38"/>
      <c r="FGY144" s="38"/>
      <c r="FGZ144" s="38"/>
      <c r="FHA144" s="38"/>
      <c r="FHB144" s="38"/>
      <c r="FHC144" s="38"/>
      <c r="FHD144" s="38"/>
      <c r="FHE144" s="38"/>
      <c r="FHF144" s="38"/>
      <c r="FHG144" s="38"/>
      <c r="FHH144" s="38"/>
      <c r="FHI144" s="38"/>
      <c r="FHJ144" s="38"/>
      <c r="FHK144" s="38"/>
      <c r="FHL144" s="38"/>
      <c r="FHM144" s="38"/>
      <c r="FHN144" s="38"/>
      <c r="FHO144" s="38"/>
      <c r="FHP144" s="38"/>
      <c r="FHQ144" s="38"/>
      <c r="FHR144" s="38"/>
      <c r="FHS144" s="38"/>
      <c r="FHT144" s="38"/>
      <c r="FHU144" s="38"/>
      <c r="FHV144" s="38"/>
      <c r="FHW144" s="38"/>
      <c r="FHX144" s="38"/>
      <c r="FHY144" s="38"/>
      <c r="FHZ144" s="38"/>
      <c r="FIA144" s="38"/>
      <c r="FIB144" s="38"/>
      <c r="FIC144" s="38"/>
      <c r="FID144" s="38"/>
      <c r="FIE144" s="38"/>
      <c r="FIF144" s="38"/>
      <c r="FIG144" s="38"/>
      <c r="FIH144" s="38"/>
      <c r="FII144" s="38"/>
      <c r="FIJ144" s="38"/>
      <c r="FIK144" s="38"/>
      <c r="FIL144" s="38"/>
      <c r="FIM144" s="38"/>
      <c r="FIN144" s="38"/>
      <c r="FIO144" s="38"/>
      <c r="FIP144" s="38"/>
      <c r="FIQ144" s="38"/>
      <c r="FIR144" s="38"/>
      <c r="FIS144" s="38"/>
      <c r="FIT144" s="38"/>
      <c r="FIU144" s="38"/>
      <c r="FIV144" s="38"/>
      <c r="FIW144" s="38"/>
      <c r="FIX144" s="38"/>
      <c r="FIY144" s="38"/>
      <c r="FIZ144" s="38"/>
      <c r="FJA144" s="38"/>
      <c r="FJB144" s="38"/>
      <c r="FJC144" s="38"/>
      <c r="FJD144" s="38"/>
      <c r="FJE144" s="38"/>
      <c r="FJF144" s="38"/>
      <c r="FJG144" s="38"/>
      <c r="FJH144" s="38"/>
      <c r="FJI144" s="38"/>
      <c r="FJJ144" s="38"/>
      <c r="FJK144" s="38"/>
      <c r="FJL144" s="38"/>
      <c r="FJM144" s="38"/>
      <c r="FJN144" s="38"/>
      <c r="FJO144" s="38"/>
      <c r="FJP144" s="38"/>
      <c r="FJQ144" s="38"/>
      <c r="FJR144" s="38"/>
      <c r="FJS144" s="38"/>
      <c r="FJT144" s="38"/>
      <c r="FJU144" s="38"/>
      <c r="FJV144" s="38"/>
      <c r="FJW144" s="38"/>
      <c r="FJX144" s="38"/>
      <c r="FJY144" s="38"/>
      <c r="FJZ144" s="38"/>
      <c r="FKA144" s="38"/>
      <c r="FKB144" s="38"/>
      <c r="FKC144" s="38"/>
      <c r="FKD144" s="38"/>
      <c r="FKE144" s="38"/>
      <c r="FKF144" s="38"/>
      <c r="FKG144" s="38"/>
      <c r="FKH144" s="38"/>
      <c r="FKI144" s="38"/>
      <c r="FKJ144" s="38"/>
      <c r="FKK144" s="38"/>
      <c r="FKL144" s="38"/>
      <c r="FKM144" s="38"/>
      <c r="FKN144" s="38"/>
      <c r="FKO144" s="38"/>
      <c r="FKP144" s="38"/>
      <c r="FKQ144" s="38"/>
      <c r="FKR144" s="38"/>
      <c r="FKS144" s="38"/>
      <c r="FKT144" s="38"/>
      <c r="FKU144" s="38"/>
      <c r="FKV144" s="38"/>
      <c r="FKW144" s="38"/>
      <c r="FKX144" s="38"/>
      <c r="FKY144" s="38"/>
      <c r="FKZ144" s="38"/>
      <c r="FLA144" s="38"/>
      <c r="FLB144" s="38"/>
      <c r="FLC144" s="38"/>
      <c r="FLD144" s="38"/>
      <c r="FLE144" s="38"/>
      <c r="FLF144" s="38"/>
      <c r="FLG144" s="38"/>
      <c r="FLH144" s="38"/>
      <c r="FLI144" s="38"/>
      <c r="FLJ144" s="38"/>
      <c r="FLK144" s="38"/>
      <c r="FLL144" s="38"/>
      <c r="FLM144" s="38"/>
      <c r="FLN144" s="38"/>
      <c r="FLO144" s="38"/>
      <c r="FLP144" s="38"/>
      <c r="FLQ144" s="38"/>
      <c r="FLR144" s="38"/>
      <c r="FLS144" s="38"/>
      <c r="FLT144" s="38"/>
      <c r="FLU144" s="38"/>
      <c r="FLV144" s="38"/>
      <c r="FLW144" s="38"/>
      <c r="FLX144" s="38"/>
      <c r="FLY144" s="38"/>
      <c r="FLZ144" s="38"/>
      <c r="FMA144" s="38"/>
      <c r="FMB144" s="38"/>
      <c r="FMC144" s="38"/>
      <c r="FMD144" s="38"/>
      <c r="FME144" s="38"/>
      <c r="FMF144" s="38"/>
      <c r="FMG144" s="38"/>
      <c r="FMH144" s="38"/>
      <c r="FMI144" s="38"/>
      <c r="FMJ144" s="38"/>
      <c r="FMK144" s="38"/>
      <c r="FML144" s="38"/>
      <c r="FMM144" s="38"/>
      <c r="FMN144" s="38"/>
      <c r="FMO144" s="38"/>
      <c r="FMP144" s="38"/>
      <c r="FMQ144" s="38"/>
      <c r="FMR144" s="38"/>
      <c r="FMS144" s="38"/>
      <c r="FMT144" s="38"/>
      <c r="FMU144" s="38"/>
      <c r="FMV144" s="38"/>
      <c r="FMW144" s="38"/>
      <c r="FMX144" s="38"/>
      <c r="FMY144" s="38"/>
      <c r="FMZ144" s="38"/>
      <c r="FNA144" s="38"/>
      <c r="FNB144" s="38"/>
      <c r="FNC144" s="38"/>
      <c r="FND144" s="38"/>
      <c r="FNE144" s="38"/>
      <c r="FNF144" s="38"/>
      <c r="FNG144" s="38"/>
      <c r="FNH144" s="38"/>
      <c r="FNI144" s="38"/>
      <c r="FNJ144" s="38"/>
      <c r="FNK144" s="38"/>
      <c r="FNL144" s="38"/>
      <c r="FNM144" s="38"/>
      <c r="FNN144" s="38"/>
      <c r="FNO144" s="38"/>
      <c r="FNP144" s="38"/>
      <c r="FNQ144" s="38"/>
      <c r="FNR144" s="38"/>
      <c r="FNS144" s="38"/>
      <c r="FNT144" s="38"/>
      <c r="FNU144" s="38"/>
      <c r="FNV144" s="38"/>
      <c r="FNW144" s="38"/>
      <c r="FNX144" s="38"/>
      <c r="FNY144" s="38"/>
      <c r="FNZ144" s="38"/>
      <c r="FOA144" s="38"/>
      <c r="FOB144" s="38"/>
      <c r="FOC144" s="38"/>
      <c r="FOD144" s="38"/>
      <c r="FOE144" s="38"/>
      <c r="FOF144" s="38"/>
      <c r="FOG144" s="38"/>
      <c r="FOH144" s="38"/>
      <c r="FOI144" s="38"/>
      <c r="FOJ144" s="38"/>
      <c r="FOK144" s="38"/>
      <c r="FOL144" s="38"/>
      <c r="FOM144" s="38"/>
      <c r="FON144" s="38"/>
      <c r="FOO144" s="38"/>
      <c r="FOP144" s="38"/>
      <c r="FOQ144" s="38"/>
      <c r="FOR144" s="38"/>
      <c r="FOS144" s="38"/>
      <c r="FOT144" s="38"/>
      <c r="FOU144" s="38"/>
      <c r="FOV144" s="38"/>
      <c r="FOW144" s="38"/>
      <c r="FOX144" s="38"/>
      <c r="FOY144" s="38"/>
      <c r="FOZ144" s="38"/>
      <c r="FPA144" s="38"/>
      <c r="FPB144" s="38"/>
      <c r="FPC144" s="38"/>
      <c r="FPD144" s="38"/>
      <c r="FPE144" s="38"/>
      <c r="FPF144" s="38"/>
      <c r="FPG144" s="38"/>
      <c r="FPH144" s="38"/>
      <c r="FPI144" s="38"/>
      <c r="FPJ144" s="38"/>
      <c r="FPK144" s="38"/>
      <c r="FPL144" s="38"/>
      <c r="FPM144" s="38"/>
      <c r="FPN144" s="38"/>
      <c r="FPO144" s="38"/>
      <c r="FPP144" s="38"/>
      <c r="FPQ144" s="38"/>
      <c r="FPR144" s="38"/>
      <c r="FPS144" s="38"/>
      <c r="FPT144" s="38"/>
      <c r="FPU144" s="38"/>
      <c r="FPV144" s="38"/>
      <c r="FPW144" s="38"/>
      <c r="FPX144" s="38"/>
      <c r="FPY144" s="38"/>
      <c r="FPZ144" s="38"/>
      <c r="FQA144" s="38"/>
      <c r="FQB144" s="38"/>
      <c r="FQC144" s="38"/>
      <c r="FQD144" s="38"/>
      <c r="FQE144" s="38"/>
      <c r="FQF144" s="38"/>
      <c r="FQG144" s="38"/>
      <c r="FQH144" s="38"/>
      <c r="FQI144" s="38"/>
      <c r="FQJ144" s="38"/>
      <c r="FQK144" s="38"/>
      <c r="FQL144" s="38"/>
      <c r="FQM144" s="38"/>
      <c r="FQN144" s="38"/>
      <c r="FQO144" s="38"/>
      <c r="FQP144" s="38"/>
      <c r="FQQ144" s="38"/>
      <c r="FQR144" s="38"/>
      <c r="FQS144" s="38"/>
      <c r="FQT144" s="38"/>
      <c r="FQU144" s="38"/>
      <c r="FQV144" s="38"/>
      <c r="FQW144" s="38"/>
      <c r="FQX144" s="38"/>
      <c r="FQY144" s="38"/>
      <c r="FQZ144" s="38"/>
      <c r="FRA144" s="38"/>
      <c r="FRB144" s="38"/>
      <c r="FRC144" s="38"/>
      <c r="FRD144" s="38"/>
      <c r="FRE144" s="38"/>
      <c r="FRF144" s="38"/>
      <c r="FRG144" s="38"/>
      <c r="FRH144" s="38"/>
      <c r="FRI144" s="38"/>
      <c r="FRJ144" s="38"/>
      <c r="FRK144" s="38"/>
      <c r="FRL144" s="38"/>
      <c r="FRM144" s="38"/>
      <c r="FRN144" s="38"/>
      <c r="FRO144" s="38"/>
      <c r="FRP144" s="38"/>
      <c r="FRQ144" s="38"/>
      <c r="FRR144" s="38"/>
      <c r="FRS144" s="38"/>
      <c r="FRT144" s="38"/>
      <c r="FRU144" s="38"/>
      <c r="FRV144" s="38"/>
      <c r="FRW144" s="38"/>
      <c r="FRX144" s="38"/>
      <c r="FRY144" s="38"/>
      <c r="FRZ144" s="38"/>
      <c r="FSA144" s="38"/>
      <c r="FSB144" s="38"/>
      <c r="FSC144" s="38"/>
      <c r="FSD144" s="38"/>
      <c r="FSE144" s="38"/>
      <c r="FSF144" s="38"/>
      <c r="FSG144" s="38"/>
      <c r="FSH144" s="38"/>
      <c r="FSI144" s="38"/>
      <c r="FSJ144" s="38"/>
      <c r="FSK144" s="38"/>
      <c r="FSL144" s="38"/>
      <c r="FSM144" s="38"/>
      <c r="FSN144" s="38"/>
      <c r="FSO144" s="38"/>
      <c r="FSP144" s="38"/>
      <c r="FSQ144" s="38"/>
      <c r="FSR144" s="38"/>
      <c r="FSS144" s="38"/>
      <c r="FST144" s="38"/>
      <c r="FSU144" s="38"/>
      <c r="FSV144" s="38"/>
      <c r="FSW144" s="38"/>
      <c r="FSX144" s="38"/>
      <c r="FSY144" s="38"/>
      <c r="FSZ144" s="38"/>
      <c r="FTA144" s="38"/>
      <c r="FTB144" s="38"/>
      <c r="FTC144" s="38"/>
      <c r="FTD144" s="38"/>
      <c r="FTE144" s="38"/>
      <c r="FTF144" s="38"/>
      <c r="FTG144" s="38"/>
      <c r="FTH144" s="38"/>
      <c r="FTI144" s="38"/>
      <c r="FTJ144" s="38"/>
      <c r="FTK144" s="38"/>
      <c r="FTL144" s="38"/>
      <c r="FTM144" s="38"/>
      <c r="FTN144" s="38"/>
      <c r="FTO144" s="38"/>
      <c r="FTP144" s="38"/>
      <c r="FTQ144" s="38"/>
      <c r="FTR144" s="38"/>
      <c r="FTS144" s="38"/>
      <c r="FTT144" s="38"/>
      <c r="FTU144" s="38"/>
      <c r="FTV144" s="38"/>
      <c r="FTW144" s="38"/>
      <c r="FTX144" s="38"/>
      <c r="FTY144" s="38"/>
      <c r="FTZ144" s="38"/>
      <c r="FUA144" s="38"/>
      <c r="FUB144" s="38"/>
      <c r="FUC144" s="38"/>
      <c r="FUD144" s="38"/>
      <c r="FUE144" s="38"/>
      <c r="FUF144" s="38"/>
      <c r="FUG144" s="38"/>
      <c r="FUH144" s="38"/>
      <c r="FUI144" s="38"/>
      <c r="FUJ144" s="38"/>
      <c r="FUK144" s="38"/>
      <c r="FUL144" s="38"/>
      <c r="FUM144" s="38"/>
      <c r="FUN144" s="38"/>
      <c r="FUO144" s="38"/>
      <c r="FUP144" s="38"/>
      <c r="FUQ144" s="38"/>
      <c r="FUR144" s="38"/>
      <c r="FUS144" s="38"/>
      <c r="FUT144" s="38"/>
      <c r="FUU144" s="38"/>
      <c r="FUV144" s="38"/>
      <c r="FUW144" s="38"/>
      <c r="FUX144" s="38"/>
      <c r="FUY144" s="38"/>
      <c r="FUZ144" s="38"/>
      <c r="FVA144" s="38"/>
      <c r="FVB144" s="38"/>
      <c r="FVC144" s="38"/>
      <c r="FVD144" s="38"/>
      <c r="FVE144" s="38"/>
      <c r="FVF144" s="38"/>
      <c r="FVG144" s="38"/>
      <c r="FVH144" s="38"/>
      <c r="FVI144" s="38"/>
      <c r="FVJ144" s="38"/>
      <c r="FVK144" s="38"/>
      <c r="FVL144" s="38"/>
      <c r="FVM144" s="38"/>
      <c r="FVN144" s="38"/>
      <c r="FVO144" s="38"/>
      <c r="FVP144" s="38"/>
      <c r="FVQ144" s="38"/>
      <c r="FVR144" s="38"/>
      <c r="FVS144" s="38"/>
      <c r="FVT144" s="38"/>
      <c r="FVU144" s="38"/>
      <c r="FVV144" s="38"/>
      <c r="FVW144" s="38"/>
      <c r="FVX144" s="38"/>
      <c r="FVY144" s="38"/>
      <c r="FVZ144" s="38"/>
      <c r="FWA144" s="38"/>
      <c r="FWB144" s="38"/>
      <c r="FWC144" s="38"/>
      <c r="FWD144" s="38"/>
      <c r="FWE144" s="38"/>
      <c r="FWF144" s="38"/>
      <c r="FWG144" s="38"/>
      <c r="FWH144" s="38"/>
      <c r="FWI144" s="38"/>
      <c r="FWJ144" s="38"/>
      <c r="FWK144" s="38"/>
      <c r="FWL144" s="38"/>
      <c r="FWM144" s="38"/>
      <c r="FWN144" s="38"/>
      <c r="FWO144" s="38"/>
      <c r="FWP144" s="38"/>
      <c r="FWQ144" s="38"/>
      <c r="FWR144" s="38"/>
      <c r="FWS144" s="38"/>
      <c r="FWT144" s="38"/>
      <c r="FWU144" s="38"/>
      <c r="FWV144" s="38"/>
      <c r="FWW144" s="38"/>
      <c r="FWX144" s="38"/>
      <c r="FWY144" s="38"/>
      <c r="FWZ144" s="38"/>
      <c r="FXA144" s="38"/>
      <c r="FXB144" s="38"/>
      <c r="FXC144" s="38"/>
      <c r="FXD144" s="38"/>
      <c r="FXE144" s="38"/>
      <c r="FXF144" s="38"/>
      <c r="FXG144" s="38"/>
      <c r="FXH144" s="38"/>
      <c r="FXI144" s="38"/>
      <c r="FXJ144" s="38"/>
      <c r="FXK144" s="38"/>
      <c r="FXL144" s="38"/>
      <c r="FXM144" s="38"/>
      <c r="FXN144" s="38"/>
      <c r="FXO144" s="38"/>
      <c r="FXP144" s="38"/>
      <c r="FXQ144" s="38"/>
      <c r="FXR144" s="38"/>
      <c r="FXS144" s="38"/>
      <c r="FXT144" s="38"/>
      <c r="FXU144" s="38"/>
      <c r="FXV144" s="38"/>
      <c r="FXW144" s="38"/>
      <c r="FXX144" s="38"/>
      <c r="FXY144" s="38"/>
      <c r="FXZ144" s="38"/>
      <c r="FYA144" s="38"/>
      <c r="FYB144" s="38"/>
      <c r="FYC144" s="38"/>
      <c r="FYD144" s="38"/>
      <c r="FYE144" s="38"/>
      <c r="FYF144" s="38"/>
      <c r="FYG144" s="38"/>
      <c r="FYH144" s="38"/>
      <c r="FYI144" s="38"/>
      <c r="FYJ144" s="38"/>
      <c r="FYK144" s="38"/>
      <c r="FYL144" s="38"/>
      <c r="FYM144" s="38"/>
      <c r="FYN144" s="38"/>
      <c r="FYO144" s="38"/>
      <c r="FYP144" s="38"/>
      <c r="FYQ144" s="38"/>
      <c r="FYR144" s="38"/>
      <c r="FYS144" s="38"/>
      <c r="FYT144" s="38"/>
      <c r="FYU144" s="38"/>
      <c r="FYV144" s="38"/>
      <c r="FYW144" s="38"/>
      <c r="FYX144" s="38"/>
      <c r="FYY144" s="38"/>
      <c r="FYZ144" s="38"/>
      <c r="FZA144" s="38"/>
      <c r="FZB144" s="38"/>
      <c r="FZC144" s="38"/>
      <c r="FZD144" s="38"/>
      <c r="FZE144" s="38"/>
      <c r="FZF144" s="38"/>
      <c r="FZG144" s="38"/>
      <c r="FZH144" s="38"/>
      <c r="FZI144" s="38"/>
      <c r="FZJ144" s="38"/>
      <c r="FZK144" s="38"/>
      <c r="FZL144" s="38"/>
      <c r="FZM144" s="38"/>
      <c r="FZN144" s="38"/>
      <c r="FZO144" s="38"/>
      <c r="FZP144" s="38"/>
      <c r="FZQ144" s="38"/>
      <c r="FZR144" s="38"/>
      <c r="FZS144" s="38"/>
      <c r="FZT144" s="38"/>
      <c r="FZU144" s="38"/>
      <c r="FZV144" s="38"/>
      <c r="FZW144" s="38"/>
      <c r="FZX144" s="38"/>
      <c r="FZY144" s="38"/>
      <c r="FZZ144" s="38"/>
      <c r="GAA144" s="38"/>
      <c r="GAB144" s="38"/>
      <c r="GAC144" s="38"/>
      <c r="GAD144" s="38"/>
      <c r="GAE144" s="38"/>
      <c r="GAF144" s="38"/>
      <c r="GAG144" s="38"/>
      <c r="GAH144" s="38"/>
      <c r="GAI144" s="38"/>
      <c r="GAJ144" s="38"/>
      <c r="GAK144" s="38"/>
      <c r="GAL144" s="38"/>
      <c r="GAM144" s="38"/>
      <c r="GAN144" s="38"/>
      <c r="GAO144" s="38"/>
      <c r="GAP144" s="38"/>
      <c r="GAQ144" s="38"/>
      <c r="GAR144" s="38"/>
      <c r="GAS144" s="38"/>
      <c r="GAT144" s="38"/>
      <c r="GAU144" s="38"/>
      <c r="GAV144" s="38"/>
      <c r="GAW144" s="38"/>
      <c r="GAX144" s="38"/>
      <c r="GAY144" s="38"/>
      <c r="GAZ144" s="38"/>
      <c r="GBA144" s="38"/>
      <c r="GBB144" s="38"/>
      <c r="GBC144" s="38"/>
      <c r="GBD144" s="38"/>
      <c r="GBE144" s="38"/>
      <c r="GBF144" s="38"/>
      <c r="GBG144" s="38"/>
      <c r="GBH144" s="38"/>
      <c r="GBI144" s="38"/>
      <c r="GBJ144" s="38"/>
      <c r="GBK144" s="38"/>
      <c r="GBL144" s="38"/>
      <c r="GBM144" s="38"/>
      <c r="GBN144" s="38"/>
      <c r="GBO144" s="38"/>
      <c r="GBP144" s="38"/>
      <c r="GBQ144" s="38"/>
      <c r="GBR144" s="38"/>
      <c r="GBS144" s="38"/>
      <c r="GBT144" s="38"/>
      <c r="GBU144" s="38"/>
      <c r="GBV144" s="38"/>
      <c r="GBW144" s="38"/>
      <c r="GBX144" s="38"/>
      <c r="GBY144" s="38"/>
      <c r="GBZ144" s="38"/>
      <c r="GCA144" s="38"/>
      <c r="GCB144" s="38"/>
      <c r="GCC144" s="38"/>
      <c r="GCD144" s="38"/>
      <c r="GCE144" s="38"/>
      <c r="GCF144" s="38"/>
      <c r="GCG144" s="38"/>
      <c r="GCH144" s="38"/>
      <c r="GCI144" s="38"/>
      <c r="GCJ144" s="38"/>
      <c r="GCK144" s="38"/>
      <c r="GCL144" s="38"/>
      <c r="GCM144" s="38"/>
      <c r="GCN144" s="38"/>
      <c r="GCO144" s="38"/>
      <c r="GCP144" s="38"/>
      <c r="GCQ144" s="38"/>
      <c r="GCR144" s="38"/>
      <c r="GCS144" s="38"/>
      <c r="GCT144" s="38"/>
      <c r="GCU144" s="38"/>
      <c r="GCV144" s="38"/>
      <c r="GCW144" s="38"/>
      <c r="GCX144" s="38"/>
      <c r="GCY144" s="38"/>
      <c r="GCZ144" s="38"/>
      <c r="GDA144" s="38"/>
      <c r="GDB144" s="38"/>
      <c r="GDC144" s="38"/>
      <c r="GDD144" s="38"/>
      <c r="GDE144" s="38"/>
      <c r="GDF144" s="38"/>
      <c r="GDG144" s="38"/>
      <c r="GDH144" s="38"/>
      <c r="GDI144" s="38"/>
      <c r="GDJ144" s="38"/>
      <c r="GDK144" s="38"/>
      <c r="GDL144" s="38"/>
      <c r="GDM144" s="38"/>
      <c r="GDN144" s="38"/>
      <c r="GDO144" s="38"/>
      <c r="GDP144" s="38"/>
      <c r="GDQ144" s="38"/>
      <c r="GDR144" s="38"/>
      <c r="GDS144" s="38"/>
      <c r="GDT144" s="38"/>
      <c r="GDU144" s="38"/>
      <c r="GDV144" s="38"/>
      <c r="GDW144" s="38"/>
      <c r="GDX144" s="38"/>
      <c r="GDY144" s="38"/>
      <c r="GDZ144" s="38"/>
      <c r="GEA144" s="38"/>
      <c r="GEB144" s="38"/>
      <c r="GEC144" s="38"/>
      <c r="GED144" s="38"/>
      <c r="GEE144" s="38"/>
      <c r="GEF144" s="38"/>
      <c r="GEG144" s="38"/>
      <c r="GEH144" s="38"/>
      <c r="GEI144" s="38"/>
      <c r="GEJ144" s="38"/>
      <c r="GEK144" s="38"/>
      <c r="GEL144" s="38"/>
      <c r="GEM144" s="38"/>
      <c r="GEN144" s="38"/>
      <c r="GEO144" s="38"/>
      <c r="GEP144" s="38"/>
      <c r="GEQ144" s="38"/>
      <c r="GER144" s="38"/>
      <c r="GES144" s="38"/>
      <c r="GET144" s="38"/>
      <c r="GEU144" s="38"/>
      <c r="GEV144" s="38"/>
      <c r="GEW144" s="38"/>
      <c r="GEX144" s="38"/>
      <c r="GEY144" s="38"/>
      <c r="GEZ144" s="38"/>
      <c r="GFA144" s="38"/>
      <c r="GFB144" s="38"/>
      <c r="GFC144" s="38"/>
      <c r="GFD144" s="38"/>
      <c r="GFE144" s="38"/>
      <c r="GFF144" s="38"/>
      <c r="GFG144" s="38"/>
      <c r="GFH144" s="38"/>
      <c r="GFI144" s="38"/>
      <c r="GFJ144" s="38"/>
      <c r="GFK144" s="38"/>
      <c r="GFL144" s="38"/>
      <c r="GFM144" s="38"/>
      <c r="GFN144" s="38"/>
      <c r="GFO144" s="38"/>
      <c r="GFP144" s="38"/>
      <c r="GFQ144" s="38"/>
      <c r="GFR144" s="38"/>
      <c r="GFS144" s="38"/>
      <c r="GFT144" s="38"/>
      <c r="GFU144" s="38"/>
      <c r="GFV144" s="38"/>
      <c r="GFW144" s="38"/>
      <c r="GFX144" s="38"/>
      <c r="GFY144" s="38"/>
      <c r="GFZ144" s="38"/>
      <c r="GGA144" s="38"/>
      <c r="GGB144" s="38"/>
      <c r="GGC144" s="38"/>
      <c r="GGD144" s="38"/>
      <c r="GGE144" s="38"/>
      <c r="GGF144" s="38"/>
      <c r="GGG144" s="38"/>
      <c r="GGH144" s="38"/>
      <c r="GGI144" s="38"/>
      <c r="GGJ144" s="38"/>
      <c r="GGK144" s="38"/>
      <c r="GGL144" s="38"/>
      <c r="GGM144" s="38"/>
      <c r="GGN144" s="38"/>
      <c r="GGO144" s="38"/>
      <c r="GGP144" s="38"/>
      <c r="GGQ144" s="38"/>
      <c r="GGR144" s="38"/>
      <c r="GGS144" s="38"/>
      <c r="GGT144" s="38"/>
      <c r="GGU144" s="38"/>
      <c r="GGV144" s="38"/>
      <c r="GGW144" s="38"/>
      <c r="GGX144" s="38"/>
      <c r="GGY144" s="38"/>
      <c r="GGZ144" s="38"/>
      <c r="GHA144" s="38"/>
      <c r="GHB144" s="38"/>
      <c r="GHC144" s="38"/>
      <c r="GHD144" s="38"/>
      <c r="GHE144" s="38"/>
      <c r="GHF144" s="38"/>
      <c r="GHG144" s="38"/>
      <c r="GHH144" s="38"/>
      <c r="GHI144" s="38"/>
      <c r="GHJ144" s="38"/>
      <c r="GHK144" s="38"/>
      <c r="GHL144" s="38"/>
      <c r="GHM144" s="38"/>
      <c r="GHN144" s="38"/>
      <c r="GHO144" s="38"/>
      <c r="GHP144" s="38"/>
      <c r="GHQ144" s="38"/>
      <c r="GHR144" s="38"/>
      <c r="GHS144" s="38"/>
      <c r="GHT144" s="38"/>
      <c r="GHU144" s="38"/>
      <c r="GHV144" s="38"/>
      <c r="GHW144" s="38"/>
      <c r="GHX144" s="38"/>
      <c r="GHY144" s="38"/>
      <c r="GHZ144" s="38"/>
      <c r="GIA144" s="38"/>
      <c r="GIB144" s="38"/>
      <c r="GIC144" s="38"/>
      <c r="GID144" s="38"/>
      <c r="GIE144" s="38"/>
      <c r="GIF144" s="38"/>
      <c r="GIG144" s="38"/>
      <c r="GIH144" s="38"/>
      <c r="GII144" s="38"/>
      <c r="GIJ144" s="38"/>
      <c r="GIK144" s="38"/>
      <c r="GIL144" s="38"/>
      <c r="GIM144" s="38"/>
      <c r="GIN144" s="38"/>
      <c r="GIO144" s="38"/>
      <c r="GIP144" s="38"/>
      <c r="GIQ144" s="38"/>
      <c r="GIR144" s="38"/>
      <c r="GIS144" s="38"/>
      <c r="GIT144" s="38"/>
      <c r="GIU144" s="38"/>
      <c r="GIV144" s="38"/>
      <c r="GIW144" s="38"/>
      <c r="GIX144" s="38"/>
      <c r="GIY144" s="38"/>
      <c r="GIZ144" s="38"/>
      <c r="GJA144" s="38"/>
      <c r="GJB144" s="38"/>
      <c r="GJC144" s="38"/>
      <c r="GJD144" s="38"/>
      <c r="GJE144" s="38"/>
      <c r="GJF144" s="38"/>
      <c r="GJG144" s="38"/>
      <c r="GJH144" s="38"/>
      <c r="GJI144" s="38"/>
      <c r="GJJ144" s="38"/>
      <c r="GJK144" s="38"/>
      <c r="GJL144" s="38"/>
      <c r="GJM144" s="38"/>
      <c r="GJN144" s="38"/>
      <c r="GJO144" s="38"/>
      <c r="GJP144" s="38"/>
      <c r="GJQ144" s="38"/>
      <c r="GJR144" s="38"/>
      <c r="GJS144" s="38"/>
      <c r="GJT144" s="38"/>
      <c r="GJU144" s="38"/>
      <c r="GJV144" s="38"/>
      <c r="GJW144" s="38"/>
      <c r="GJX144" s="38"/>
      <c r="GJY144" s="38"/>
      <c r="GJZ144" s="38"/>
      <c r="GKA144" s="38"/>
      <c r="GKB144" s="38"/>
      <c r="GKC144" s="38"/>
      <c r="GKD144" s="38"/>
      <c r="GKE144" s="38"/>
      <c r="GKF144" s="38"/>
      <c r="GKG144" s="38"/>
      <c r="GKH144" s="38"/>
      <c r="GKI144" s="38"/>
      <c r="GKJ144" s="38"/>
      <c r="GKK144" s="38"/>
      <c r="GKL144" s="38"/>
      <c r="GKM144" s="38"/>
      <c r="GKN144" s="38"/>
      <c r="GKO144" s="38"/>
      <c r="GKP144" s="38"/>
      <c r="GKQ144" s="38"/>
      <c r="GKR144" s="38"/>
      <c r="GKS144" s="38"/>
      <c r="GKT144" s="38"/>
      <c r="GKU144" s="38"/>
      <c r="GKV144" s="38"/>
      <c r="GKW144" s="38"/>
      <c r="GKX144" s="38"/>
      <c r="GKY144" s="38"/>
      <c r="GKZ144" s="38"/>
      <c r="GLA144" s="38"/>
      <c r="GLB144" s="38"/>
      <c r="GLC144" s="38"/>
      <c r="GLD144" s="38"/>
      <c r="GLE144" s="38"/>
      <c r="GLF144" s="38"/>
      <c r="GLG144" s="38"/>
      <c r="GLH144" s="38"/>
      <c r="GLI144" s="38"/>
      <c r="GLJ144" s="38"/>
      <c r="GLK144" s="38"/>
      <c r="GLL144" s="38"/>
      <c r="GLM144" s="38"/>
      <c r="GLN144" s="38"/>
      <c r="GLO144" s="38"/>
      <c r="GLP144" s="38"/>
      <c r="GLQ144" s="38"/>
      <c r="GLR144" s="38"/>
      <c r="GLS144" s="38"/>
      <c r="GLT144" s="38"/>
      <c r="GLU144" s="38"/>
      <c r="GLV144" s="38"/>
      <c r="GLW144" s="38"/>
      <c r="GLX144" s="38"/>
      <c r="GLY144" s="38"/>
      <c r="GLZ144" s="38"/>
      <c r="GMA144" s="38"/>
      <c r="GMB144" s="38"/>
      <c r="GMC144" s="38"/>
      <c r="GMD144" s="38"/>
      <c r="GME144" s="38"/>
      <c r="GMF144" s="38"/>
      <c r="GMG144" s="38"/>
      <c r="GMH144" s="38"/>
      <c r="GMI144" s="38"/>
      <c r="GMJ144" s="38"/>
      <c r="GMK144" s="38"/>
      <c r="GML144" s="38"/>
      <c r="GMM144" s="38"/>
      <c r="GMN144" s="38"/>
      <c r="GMO144" s="38"/>
      <c r="GMP144" s="38"/>
      <c r="GMQ144" s="38"/>
      <c r="GMR144" s="38"/>
      <c r="GMS144" s="38"/>
      <c r="GMT144" s="38"/>
      <c r="GMU144" s="38"/>
      <c r="GMV144" s="38"/>
      <c r="GMW144" s="38"/>
      <c r="GMX144" s="38"/>
      <c r="GMY144" s="38"/>
      <c r="GMZ144" s="38"/>
      <c r="GNA144" s="38"/>
      <c r="GNB144" s="38"/>
      <c r="GNC144" s="38"/>
      <c r="GND144" s="38"/>
      <c r="GNE144" s="38"/>
      <c r="GNF144" s="38"/>
      <c r="GNG144" s="38"/>
      <c r="GNH144" s="38"/>
      <c r="GNI144" s="38"/>
      <c r="GNJ144" s="38"/>
      <c r="GNK144" s="38"/>
      <c r="GNL144" s="38"/>
      <c r="GNM144" s="38"/>
      <c r="GNN144" s="38"/>
      <c r="GNO144" s="38"/>
      <c r="GNP144" s="38"/>
      <c r="GNQ144" s="38"/>
      <c r="GNR144" s="38"/>
      <c r="GNS144" s="38"/>
      <c r="GNT144" s="38"/>
      <c r="GNU144" s="38"/>
      <c r="GNV144" s="38"/>
      <c r="GNW144" s="38"/>
      <c r="GNX144" s="38"/>
      <c r="GNY144" s="38"/>
      <c r="GNZ144" s="38"/>
      <c r="GOA144" s="38"/>
      <c r="GOB144" s="38"/>
      <c r="GOC144" s="38"/>
      <c r="GOD144" s="38"/>
      <c r="GOE144" s="38"/>
      <c r="GOF144" s="38"/>
      <c r="GOG144" s="38"/>
      <c r="GOH144" s="38"/>
      <c r="GOI144" s="38"/>
      <c r="GOJ144" s="38"/>
      <c r="GOK144" s="38"/>
      <c r="GOL144" s="38"/>
      <c r="GOM144" s="38"/>
      <c r="GON144" s="38"/>
      <c r="GOO144" s="38"/>
      <c r="GOP144" s="38"/>
      <c r="GOQ144" s="38"/>
      <c r="GOR144" s="38"/>
      <c r="GOS144" s="38"/>
      <c r="GOT144" s="38"/>
      <c r="GOU144" s="38"/>
      <c r="GOV144" s="38"/>
      <c r="GOW144" s="38"/>
      <c r="GOX144" s="38"/>
      <c r="GOY144" s="38"/>
      <c r="GOZ144" s="38"/>
      <c r="GPA144" s="38"/>
      <c r="GPB144" s="38"/>
      <c r="GPC144" s="38"/>
      <c r="GPD144" s="38"/>
      <c r="GPE144" s="38"/>
      <c r="GPF144" s="38"/>
      <c r="GPG144" s="38"/>
      <c r="GPH144" s="38"/>
      <c r="GPI144" s="38"/>
      <c r="GPJ144" s="38"/>
      <c r="GPK144" s="38"/>
      <c r="GPL144" s="38"/>
      <c r="GPM144" s="38"/>
      <c r="GPN144" s="38"/>
      <c r="GPO144" s="38"/>
      <c r="GPP144" s="38"/>
      <c r="GPQ144" s="38"/>
      <c r="GPR144" s="38"/>
      <c r="GPS144" s="38"/>
      <c r="GPT144" s="38"/>
      <c r="GPU144" s="38"/>
      <c r="GPV144" s="38"/>
      <c r="GPW144" s="38"/>
      <c r="GPX144" s="38"/>
      <c r="GPY144" s="38"/>
      <c r="GPZ144" s="38"/>
      <c r="GQA144" s="38"/>
      <c r="GQB144" s="38"/>
      <c r="GQC144" s="38"/>
      <c r="GQD144" s="38"/>
      <c r="GQE144" s="38"/>
      <c r="GQF144" s="38"/>
      <c r="GQG144" s="38"/>
      <c r="GQH144" s="38"/>
      <c r="GQI144" s="38"/>
      <c r="GQJ144" s="38"/>
      <c r="GQK144" s="38"/>
      <c r="GQL144" s="38"/>
      <c r="GQM144" s="38"/>
      <c r="GQN144" s="38"/>
      <c r="GQO144" s="38"/>
      <c r="GQP144" s="38"/>
      <c r="GQQ144" s="38"/>
      <c r="GQR144" s="38"/>
      <c r="GQS144" s="38"/>
      <c r="GQT144" s="38"/>
      <c r="GQU144" s="38"/>
      <c r="GQV144" s="38"/>
      <c r="GQW144" s="38"/>
      <c r="GQX144" s="38"/>
      <c r="GQY144" s="38"/>
      <c r="GQZ144" s="38"/>
      <c r="GRA144" s="38"/>
      <c r="GRB144" s="38"/>
      <c r="GRC144" s="38"/>
      <c r="GRD144" s="38"/>
      <c r="GRE144" s="38"/>
      <c r="GRF144" s="38"/>
      <c r="GRG144" s="38"/>
      <c r="GRH144" s="38"/>
      <c r="GRI144" s="38"/>
      <c r="GRJ144" s="38"/>
      <c r="GRK144" s="38"/>
      <c r="GRL144" s="38"/>
      <c r="GRM144" s="38"/>
      <c r="GRN144" s="38"/>
      <c r="GRO144" s="38"/>
      <c r="GRP144" s="38"/>
      <c r="GRQ144" s="38"/>
      <c r="GRR144" s="38"/>
      <c r="GRS144" s="38"/>
      <c r="GRT144" s="38"/>
      <c r="GRU144" s="38"/>
      <c r="GRV144" s="38"/>
      <c r="GRW144" s="38"/>
      <c r="GRX144" s="38"/>
      <c r="GRY144" s="38"/>
      <c r="GRZ144" s="38"/>
      <c r="GSA144" s="38"/>
      <c r="GSB144" s="38"/>
      <c r="GSC144" s="38"/>
      <c r="GSD144" s="38"/>
      <c r="GSE144" s="38"/>
      <c r="GSF144" s="38"/>
      <c r="GSG144" s="38"/>
      <c r="GSH144" s="38"/>
      <c r="GSI144" s="38"/>
      <c r="GSJ144" s="38"/>
      <c r="GSK144" s="38"/>
      <c r="GSL144" s="38"/>
      <c r="GSM144" s="38"/>
      <c r="GSN144" s="38"/>
      <c r="GSO144" s="38"/>
      <c r="GSP144" s="38"/>
      <c r="GSQ144" s="38"/>
      <c r="GSR144" s="38"/>
      <c r="GSS144" s="38"/>
      <c r="GST144" s="38"/>
      <c r="GSU144" s="38"/>
      <c r="GSV144" s="38"/>
      <c r="GSW144" s="38"/>
      <c r="GSX144" s="38"/>
      <c r="GSY144" s="38"/>
      <c r="GSZ144" s="38"/>
      <c r="GTA144" s="38"/>
      <c r="GTB144" s="38"/>
      <c r="GTC144" s="38"/>
      <c r="GTD144" s="38"/>
      <c r="GTE144" s="38"/>
      <c r="GTF144" s="38"/>
      <c r="GTG144" s="38"/>
      <c r="GTH144" s="38"/>
      <c r="GTI144" s="38"/>
      <c r="GTJ144" s="38"/>
      <c r="GTK144" s="38"/>
      <c r="GTL144" s="38"/>
      <c r="GTM144" s="38"/>
      <c r="GTN144" s="38"/>
      <c r="GTO144" s="38"/>
      <c r="GTP144" s="38"/>
      <c r="GTQ144" s="38"/>
      <c r="GTR144" s="38"/>
      <c r="GTS144" s="38"/>
      <c r="GTT144" s="38"/>
      <c r="GTU144" s="38"/>
      <c r="GTV144" s="38"/>
      <c r="GTW144" s="38"/>
      <c r="GTX144" s="38"/>
      <c r="GTY144" s="38"/>
      <c r="GTZ144" s="38"/>
      <c r="GUA144" s="38"/>
      <c r="GUB144" s="38"/>
      <c r="GUC144" s="38"/>
      <c r="GUD144" s="38"/>
      <c r="GUE144" s="38"/>
      <c r="GUF144" s="38"/>
      <c r="GUG144" s="38"/>
      <c r="GUH144" s="38"/>
      <c r="GUI144" s="38"/>
      <c r="GUJ144" s="38"/>
      <c r="GUK144" s="38"/>
      <c r="GUL144" s="38"/>
      <c r="GUM144" s="38"/>
      <c r="GUN144" s="38"/>
      <c r="GUO144" s="38"/>
      <c r="GUP144" s="38"/>
      <c r="GUQ144" s="38"/>
      <c r="GUR144" s="38"/>
      <c r="GUS144" s="38"/>
      <c r="GUT144" s="38"/>
      <c r="GUU144" s="38"/>
      <c r="GUV144" s="38"/>
      <c r="GUW144" s="38"/>
      <c r="GUX144" s="38"/>
      <c r="GUY144" s="38"/>
      <c r="GUZ144" s="38"/>
      <c r="GVA144" s="38"/>
      <c r="GVB144" s="38"/>
      <c r="GVC144" s="38"/>
      <c r="GVD144" s="38"/>
      <c r="GVE144" s="38"/>
      <c r="GVF144" s="38"/>
      <c r="GVG144" s="38"/>
      <c r="GVH144" s="38"/>
      <c r="GVI144" s="38"/>
      <c r="GVJ144" s="38"/>
      <c r="GVK144" s="38"/>
      <c r="GVL144" s="38"/>
      <c r="GVM144" s="38"/>
      <c r="GVN144" s="38"/>
      <c r="GVO144" s="38"/>
      <c r="GVP144" s="38"/>
      <c r="GVQ144" s="38"/>
      <c r="GVR144" s="38"/>
      <c r="GVS144" s="38"/>
      <c r="GVT144" s="38"/>
      <c r="GVU144" s="38"/>
      <c r="GVV144" s="38"/>
      <c r="GVW144" s="38"/>
      <c r="GVX144" s="38"/>
      <c r="GVY144" s="38"/>
      <c r="GVZ144" s="38"/>
      <c r="GWA144" s="38"/>
      <c r="GWB144" s="38"/>
      <c r="GWC144" s="38"/>
      <c r="GWD144" s="38"/>
      <c r="GWE144" s="38"/>
      <c r="GWF144" s="38"/>
      <c r="GWG144" s="38"/>
      <c r="GWH144" s="38"/>
      <c r="GWI144" s="38"/>
      <c r="GWJ144" s="38"/>
      <c r="GWK144" s="38"/>
      <c r="GWL144" s="38"/>
      <c r="GWM144" s="38"/>
      <c r="GWN144" s="38"/>
      <c r="GWO144" s="38"/>
      <c r="GWP144" s="38"/>
      <c r="GWQ144" s="38"/>
      <c r="GWR144" s="38"/>
      <c r="GWS144" s="38"/>
      <c r="GWT144" s="38"/>
      <c r="GWU144" s="38"/>
      <c r="GWV144" s="38"/>
      <c r="GWW144" s="38"/>
      <c r="GWX144" s="38"/>
      <c r="GWY144" s="38"/>
      <c r="GWZ144" s="38"/>
      <c r="GXA144" s="38"/>
      <c r="GXB144" s="38"/>
      <c r="GXC144" s="38"/>
      <c r="GXD144" s="38"/>
      <c r="GXE144" s="38"/>
      <c r="GXF144" s="38"/>
      <c r="GXG144" s="38"/>
      <c r="GXH144" s="38"/>
      <c r="GXI144" s="38"/>
      <c r="GXJ144" s="38"/>
      <c r="GXK144" s="38"/>
      <c r="GXL144" s="38"/>
      <c r="GXM144" s="38"/>
      <c r="GXN144" s="38"/>
      <c r="GXO144" s="38"/>
      <c r="GXP144" s="38"/>
      <c r="GXQ144" s="38"/>
      <c r="GXR144" s="38"/>
      <c r="GXS144" s="38"/>
      <c r="GXT144" s="38"/>
      <c r="GXU144" s="38"/>
      <c r="GXV144" s="38"/>
      <c r="GXW144" s="38"/>
      <c r="GXX144" s="38"/>
      <c r="GXY144" s="38"/>
      <c r="GXZ144" s="38"/>
      <c r="GYA144" s="38"/>
      <c r="GYB144" s="38"/>
      <c r="GYC144" s="38"/>
      <c r="GYD144" s="38"/>
      <c r="GYE144" s="38"/>
      <c r="GYF144" s="38"/>
      <c r="GYG144" s="38"/>
      <c r="GYH144" s="38"/>
      <c r="GYI144" s="38"/>
      <c r="GYJ144" s="38"/>
      <c r="GYK144" s="38"/>
      <c r="GYL144" s="38"/>
      <c r="GYM144" s="38"/>
      <c r="GYN144" s="38"/>
      <c r="GYO144" s="38"/>
      <c r="GYP144" s="38"/>
      <c r="GYQ144" s="38"/>
      <c r="GYR144" s="38"/>
      <c r="GYS144" s="38"/>
      <c r="GYT144" s="38"/>
      <c r="GYU144" s="38"/>
      <c r="GYV144" s="38"/>
      <c r="GYW144" s="38"/>
      <c r="GYX144" s="38"/>
      <c r="GYY144" s="38"/>
      <c r="GYZ144" s="38"/>
      <c r="GZA144" s="38"/>
      <c r="GZB144" s="38"/>
      <c r="GZC144" s="38"/>
      <c r="GZD144" s="38"/>
      <c r="GZE144" s="38"/>
      <c r="GZF144" s="38"/>
      <c r="GZG144" s="38"/>
      <c r="GZH144" s="38"/>
      <c r="GZI144" s="38"/>
      <c r="GZJ144" s="38"/>
      <c r="GZK144" s="38"/>
      <c r="GZL144" s="38"/>
      <c r="GZM144" s="38"/>
      <c r="GZN144" s="38"/>
      <c r="GZO144" s="38"/>
      <c r="GZP144" s="38"/>
      <c r="GZQ144" s="38"/>
      <c r="GZR144" s="38"/>
      <c r="GZS144" s="38"/>
      <c r="GZT144" s="38"/>
      <c r="GZU144" s="38"/>
      <c r="GZV144" s="38"/>
      <c r="GZW144" s="38"/>
      <c r="GZX144" s="38"/>
      <c r="GZY144" s="38"/>
      <c r="GZZ144" s="38"/>
      <c r="HAA144" s="38"/>
      <c r="HAB144" s="38"/>
      <c r="HAC144" s="38"/>
      <c r="HAD144" s="38"/>
      <c r="HAE144" s="38"/>
      <c r="HAF144" s="38"/>
      <c r="HAG144" s="38"/>
      <c r="HAH144" s="38"/>
      <c r="HAI144" s="38"/>
      <c r="HAJ144" s="38"/>
      <c r="HAK144" s="38"/>
      <c r="HAL144" s="38"/>
      <c r="HAM144" s="38"/>
      <c r="HAN144" s="38"/>
      <c r="HAO144" s="38"/>
      <c r="HAP144" s="38"/>
      <c r="HAQ144" s="38"/>
      <c r="HAR144" s="38"/>
      <c r="HAS144" s="38"/>
      <c r="HAT144" s="38"/>
      <c r="HAU144" s="38"/>
      <c r="HAV144" s="38"/>
      <c r="HAW144" s="38"/>
      <c r="HAX144" s="38"/>
      <c r="HAY144" s="38"/>
      <c r="HAZ144" s="38"/>
      <c r="HBA144" s="38"/>
      <c r="HBB144" s="38"/>
      <c r="HBC144" s="38"/>
      <c r="HBD144" s="38"/>
      <c r="HBE144" s="38"/>
      <c r="HBF144" s="38"/>
      <c r="HBG144" s="38"/>
      <c r="HBH144" s="38"/>
      <c r="HBI144" s="38"/>
      <c r="HBJ144" s="38"/>
      <c r="HBK144" s="38"/>
      <c r="HBL144" s="38"/>
      <c r="HBM144" s="38"/>
      <c r="HBN144" s="38"/>
      <c r="HBO144" s="38"/>
      <c r="HBP144" s="38"/>
      <c r="HBQ144" s="38"/>
      <c r="HBR144" s="38"/>
      <c r="HBS144" s="38"/>
      <c r="HBT144" s="38"/>
      <c r="HBU144" s="38"/>
      <c r="HBV144" s="38"/>
      <c r="HBW144" s="38"/>
      <c r="HBX144" s="38"/>
      <c r="HBY144" s="38"/>
      <c r="HBZ144" s="38"/>
      <c r="HCA144" s="38"/>
      <c r="HCB144" s="38"/>
      <c r="HCC144" s="38"/>
      <c r="HCD144" s="38"/>
      <c r="HCE144" s="38"/>
      <c r="HCF144" s="38"/>
      <c r="HCG144" s="38"/>
      <c r="HCH144" s="38"/>
      <c r="HCI144" s="38"/>
      <c r="HCJ144" s="38"/>
      <c r="HCK144" s="38"/>
      <c r="HCL144" s="38"/>
      <c r="HCM144" s="38"/>
      <c r="HCN144" s="38"/>
      <c r="HCO144" s="38"/>
      <c r="HCP144" s="38"/>
      <c r="HCQ144" s="38"/>
      <c r="HCR144" s="38"/>
      <c r="HCS144" s="38"/>
      <c r="HCT144" s="38"/>
      <c r="HCU144" s="38"/>
      <c r="HCV144" s="38"/>
      <c r="HCW144" s="38"/>
      <c r="HCX144" s="38"/>
      <c r="HCY144" s="38"/>
      <c r="HCZ144" s="38"/>
      <c r="HDA144" s="38"/>
      <c r="HDB144" s="38"/>
      <c r="HDC144" s="38"/>
      <c r="HDD144" s="38"/>
      <c r="HDE144" s="38"/>
      <c r="HDF144" s="38"/>
      <c r="HDG144" s="38"/>
      <c r="HDH144" s="38"/>
      <c r="HDI144" s="38"/>
      <c r="HDJ144" s="38"/>
      <c r="HDK144" s="38"/>
      <c r="HDL144" s="38"/>
      <c r="HDM144" s="38"/>
      <c r="HDN144" s="38"/>
      <c r="HDO144" s="38"/>
      <c r="HDP144" s="38"/>
      <c r="HDQ144" s="38"/>
      <c r="HDR144" s="38"/>
      <c r="HDS144" s="38"/>
      <c r="HDT144" s="38"/>
      <c r="HDU144" s="38"/>
      <c r="HDV144" s="38"/>
      <c r="HDW144" s="38"/>
      <c r="HDX144" s="38"/>
      <c r="HDY144" s="38"/>
      <c r="HDZ144" s="38"/>
      <c r="HEA144" s="38"/>
      <c r="HEB144" s="38"/>
      <c r="HEC144" s="38"/>
      <c r="HED144" s="38"/>
      <c r="HEE144" s="38"/>
      <c r="HEF144" s="38"/>
      <c r="HEG144" s="38"/>
      <c r="HEH144" s="38"/>
      <c r="HEI144" s="38"/>
      <c r="HEJ144" s="38"/>
      <c r="HEK144" s="38"/>
      <c r="HEL144" s="38"/>
      <c r="HEM144" s="38"/>
      <c r="HEN144" s="38"/>
      <c r="HEO144" s="38"/>
      <c r="HEP144" s="38"/>
      <c r="HEQ144" s="38"/>
      <c r="HER144" s="38"/>
      <c r="HES144" s="38"/>
      <c r="HET144" s="38"/>
      <c r="HEU144" s="38"/>
      <c r="HEV144" s="38"/>
      <c r="HEW144" s="38"/>
      <c r="HEX144" s="38"/>
      <c r="HEY144" s="38"/>
      <c r="HEZ144" s="38"/>
      <c r="HFA144" s="38"/>
      <c r="HFB144" s="38"/>
      <c r="HFC144" s="38"/>
      <c r="HFD144" s="38"/>
      <c r="HFE144" s="38"/>
      <c r="HFF144" s="38"/>
      <c r="HFG144" s="38"/>
      <c r="HFH144" s="38"/>
      <c r="HFI144" s="38"/>
      <c r="HFJ144" s="38"/>
      <c r="HFK144" s="38"/>
      <c r="HFL144" s="38"/>
      <c r="HFM144" s="38"/>
      <c r="HFN144" s="38"/>
      <c r="HFO144" s="38"/>
      <c r="HFP144" s="38"/>
      <c r="HFQ144" s="38"/>
      <c r="HFR144" s="38"/>
      <c r="HFS144" s="38"/>
      <c r="HFT144" s="38"/>
      <c r="HFU144" s="38"/>
      <c r="HFV144" s="38"/>
      <c r="HFW144" s="38"/>
      <c r="HFX144" s="38"/>
      <c r="HFY144" s="38"/>
      <c r="HFZ144" s="38"/>
      <c r="HGA144" s="38"/>
      <c r="HGB144" s="38"/>
      <c r="HGC144" s="38"/>
      <c r="HGD144" s="38"/>
      <c r="HGE144" s="38"/>
      <c r="HGF144" s="38"/>
      <c r="HGG144" s="38"/>
      <c r="HGH144" s="38"/>
      <c r="HGI144" s="38"/>
      <c r="HGJ144" s="38"/>
      <c r="HGK144" s="38"/>
      <c r="HGL144" s="38"/>
      <c r="HGM144" s="38"/>
      <c r="HGN144" s="38"/>
      <c r="HGO144" s="38"/>
      <c r="HGP144" s="38"/>
      <c r="HGQ144" s="38"/>
      <c r="HGR144" s="38"/>
      <c r="HGS144" s="38"/>
      <c r="HGT144" s="38"/>
      <c r="HGU144" s="38"/>
      <c r="HGV144" s="38"/>
      <c r="HGW144" s="38"/>
      <c r="HGX144" s="38"/>
      <c r="HGY144" s="38"/>
      <c r="HGZ144" s="38"/>
      <c r="HHA144" s="38"/>
      <c r="HHB144" s="38"/>
      <c r="HHC144" s="38"/>
      <c r="HHD144" s="38"/>
      <c r="HHE144" s="38"/>
      <c r="HHF144" s="38"/>
      <c r="HHG144" s="38"/>
      <c r="HHH144" s="38"/>
      <c r="HHI144" s="38"/>
      <c r="HHJ144" s="38"/>
      <c r="HHK144" s="38"/>
      <c r="HHL144" s="38"/>
      <c r="HHM144" s="38"/>
      <c r="HHN144" s="38"/>
      <c r="HHO144" s="38"/>
      <c r="HHP144" s="38"/>
      <c r="HHQ144" s="38"/>
      <c r="HHR144" s="38"/>
      <c r="HHS144" s="38"/>
      <c r="HHT144" s="38"/>
      <c r="HHU144" s="38"/>
      <c r="HHV144" s="38"/>
      <c r="HHW144" s="38"/>
      <c r="HHX144" s="38"/>
      <c r="HHY144" s="38"/>
      <c r="HHZ144" s="38"/>
      <c r="HIA144" s="38"/>
      <c r="HIB144" s="38"/>
      <c r="HIC144" s="38"/>
      <c r="HID144" s="38"/>
      <c r="HIE144" s="38"/>
      <c r="HIF144" s="38"/>
      <c r="HIG144" s="38"/>
      <c r="HIH144" s="38"/>
      <c r="HII144" s="38"/>
      <c r="HIJ144" s="38"/>
      <c r="HIK144" s="38"/>
      <c r="HIL144" s="38"/>
      <c r="HIM144" s="38"/>
      <c r="HIN144" s="38"/>
      <c r="HIO144" s="38"/>
      <c r="HIP144" s="38"/>
      <c r="HIQ144" s="38"/>
      <c r="HIR144" s="38"/>
      <c r="HIS144" s="38"/>
      <c r="HIT144" s="38"/>
      <c r="HIU144" s="38"/>
      <c r="HIV144" s="38"/>
      <c r="HIW144" s="38"/>
      <c r="HIX144" s="38"/>
      <c r="HIY144" s="38"/>
      <c r="HIZ144" s="38"/>
      <c r="HJA144" s="38"/>
      <c r="HJB144" s="38"/>
      <c r="HJC144" s="38"/>
      <c r="HJD144" s="38"/>
      <c r="HJE144" s="38"/>
      <c r="HJF144" s="38"/>
      <c r="HJG144" s="38"/>
      <c r="HJH144" s="38"/>
      <c r="HJI144" s="38"/>
      <c r="HJJ144" s="38"/>
      <c r="HJK144" s="38"/>
      <c r="HJL144" s="38"/>
      <c r="HJM144" s="38"/>
      <c r="HJN144" s="38"/>
      <c r="HJO144" s="38"/>
      <c r="HJP144" s="38"/>
      <c r="HJQ144" s="38"/>
      <c r="HJR144" s="38"/>
      <c r="HJS144" s="38"/>
      <c r="HJT144" s="38"/>
      <c r="HJU144" s="38"/>
      <c r="HJV144" s="38"/>
      <c r="HJW144" s="38"/>
      <c r="HJX144" s="38"/>
      <c r="HJY144" s="38"/>
      <c r="HJZ144" s="38"/>
      <c r="HKA144" s="38"/>
      <c r="HKB144" s="38"/>
      <c r="HKC144" s="38"/>
      <c r="HKD144" s="38"/>
      <c r="HKE144" s="38"/>
      <c r="HKF144" s="38"/>
      <c r="HKG144" s="38"/>
      <c r="HKH144" s="38"/>
      <c r="HKI144" s="38"/>
      <c r="HKJ144" s="38"/>
      <c r="HKK144" s="38"/>
      <c r="HKL144" s="38"/>
      <c r="HKM144" s="38"/>
      <c r="HKN144" s="38"/>
      <c r="HKO144" s="38"/>
      <c r="HKP144" s="38"/>
      <c r="HKQ144" s="38"/>
      <c r="HKR144" s="38"/>
      <c r="HKS144" s="38"/>
      <c r="HKT144" s="38"/>
      <c r="HKU144" s="38"/>
      <c r="HKV144" s="38"/>
      <c r="HKW144" s="38"/>
      <c r="HKX144" s="38"/>
      <c r="HKY144" s="38"/>
      <c r="HKZ144" s="38"/>
      <c r="HLA144" s="38"/>
      <c r="HLB144" s="38"/>
      <c r="HLC144" s="38"/>
      <c r="HLD144" s="38"/>
      <c r="HLE144" s="38"/>
      <c r="HLF144" s="38"/>
      <c r="HLG144" s="38"/>
      <c r="HLH144" s="38"/>
      <c r="HLI144" s="38"/>
      <c r="HLJ144" s="38"/>
      <c r="HLK144" s="38"/>
      <c r="HLL144" s="38"/>
      <c r="HLM144" s="38"/>
      <c r="HLN144" s="38"/>
      <c r="HLO144" s="38"/>
      <c r="HLP144" s="38"/>
      <c r="HLQ144" s="38"/>
      <c r="HLR144" s="38"/>
      <c r="HLS144" s="38"/>
      <c r="HLT144" s="38"/>
      <c r="HLU144" s="38"/>
      <c r="HLV144" s="38"/>
      <c r="HLW144" s="38"/>
      <c r="HLX144" s="38"/>
      <c r="HLY144" s="38"/>
      <c r="HLZ144" s="38"/>
      <c r="HMA144" s="38"/>
      <c r="HMB144" s="38"/>
      <c r="HMC144" s="38"/>
      <c r="HMD144" s="38"/>
      <c r="HME144" s="38"/>
      <c r="HMF144" s="38"/>
      <c r="HMG144" s="38"/>
      <c r="HMH144" s="38"/>
      <c r="HMI144" s="38"/>
      <c r="HMJ144" s="38"/>
      <c r="HMK144" s="38"/>
      <c r="HML144" s="38"/>
      <c r="HMM144" s="38"/>
      <c r="HMN144" s="38"/>
      <c r="HMO144" s="38"/>
      <c r="HMP144" s="38"/>
      <c r="HMQ144" s="38"/>
      <c r="HMR144" s="38"/>
      <c r="HMS144" s="38"/>
      <c r="HMT144" s="38"/>
      <c r="HMU144" s="38"/>
      <c r="HMV144" s="38"/>
      <c r="HMW144" s="38"/>
      <c r="HMX144" s="38"/>
      <c r="HMY144" s="38"/>
      <c r="HMZ144" s="38"/>
      <c r="HNA144" s="38"/>
      <c r="HNB144" s="38"/>
      <c r="HNC144" s="38"/>
      <c r="HND144" s="38"/>
      <c r="HNE144" s="38"/>
      <c r="HNF144" s="38"/>
      <c r="HNG144" s="38"/>
      <c r="HNH144" s="38"/>
      <c r="HNI144" s="38"/>
      <c r="HNJ144" s="38"/>
      <c r="HNK144" s="38"/>
      <c r="HNL144" s="38"/>
      <c r="HNM144" s="38"/>
      <c r="HNN144" s="38"/>
      <c r="HNO144" s="38"/>
      <c r="HNP144" s="38"/>
      <c r="HNQ144" s="38"/>
      <c r="HNR144" s="38"/>
      <c r="HNS144" s="38"/>
      <c r="HNT144" s="38"/>
      <c r="HNU144" s="38"/>
      <c r="HNV144" s="38"/>
      <c r="HNW144" s="38"/>
      <c r="HNX144" s="38"/>
      <c r="HNY144" s="38"/>
      <c r="HNZ144" s="38"/>
      <c r="HOA144" s="38"/>
      <c r="HOB144" s="38"/>
      <c r="HOC144" s="38"/>
      <c r="HOD144" s="38"/>
      <c r="HOE144" s="38"/>
      <c r="HOF144" s="38"/>
      <c r="HOG144" s="38"/>
      <c r="HOH144" s="38"/>
      <c r="HOI144" s="38"/>
      <c r="HOJ144" s="38"/>
      <c r="HOK144" s="38"/>
      <c r="HOL144" s="38"/>
      <c r="HOM144" s="38"/>
      <c r="HON144" s="38"/>
      <c r="HOO144" s="38"/>
      <c r="HOP144" s="38"/>
      <c r="HOQ144" s="38"/>
      <c r="HOR144" s="38"/>
      <c r="HOS144" s="38"/>
      <c r="HOT144" s="38"/>
      <c r="HOU144" s="38"/>
      <c r="HOV144" s="38"/>
      <c r="HOW144" s="38"/>
      <c r="HOX144" s="38"/>
      <c r="HOY144" s="38"/>
      <c r="HOZ144" s="38"/>
      <c r="HPA144" s="38"/>
      <c r="HPB144" s="38"/>
      <c r="HPC144" s="38"/>
      <c r="HPD144" s="38"/>
      <c r="HPE144" s="38"/>
      <c r="HPF144" s="38"/>
      <c r="HPG144" s="38"/>
      <c r="HPH144" s="38"/>
      <c r="HPI144" s="38"/>
      <c r="HPJ144" s="38"/>
      <c r="HPK144" s="38"/>
      <c r="HPL144" s="38"/>
      <c r="HPM144" s="38"/>
      <c r="HPN144" s="38"/>
      <c r="HPO144" s="38"/>
      <c r="HPP144" s="38"/>
      <c r="HPQ144" s="38"/>
      <c r="HPR144" s="38"/>
      <c r="HPS144" s="38"/>
      <c r="HPT144" s="38"/>
      <c r="HPU144" s="38"/>
      <c r="HPV144" s="38"/>
      <c r="HPW144" s="38"/>
      <c r="HPX144" s="38"/>
      <c r="HPY144" s="38"/>
      <c r="HPZ144" s="38"/>
      <c r="HQA144" s="38"/>
      <c r="HQB144" s="38"/>
      <c r="HQC144" s="38"/>
      <c r="HQD144" s="38"/>
      <c r="HQE144" s="38"/>
      <c r="HQF144" s="38"/>
      <c r="HQG144" s="38"/>
      <c r="HQH144" s="38"/>
      <c r="HQI144" s="38"/>
      <c r="HQJ144" s="38"/>
      <c r="HQK144" s="38"/>
      <c r="HQL144" s="38"/>
      <c r="HQM144" s="38"/>
      <c r="HQN144" s="38"/>
      <c r="HQO144" s="38"/>
      <c r="HQP144" s="38"/>
      <c r="HQQ144" s="38"/>
      <c r="HQR144" s="38"/>
      <c r="HQS144" s="38"/>
      <c r="HQT144" s="38"/>
      <c r="HQU144" s="38"/>
      <c r="HQV144" s="38"/>
      <c r="HQW144" s="38"/>
      <c r="HQX144" s="38"/>
      <c r="HQY144" s="38"/>
      <c r="HQZ144" s="38"/>
      <c r="HRA144" s="38"/>
      <c r="HRB144" s="38"/>
      <c r="HRC144" s="38"/>
      <c r="HRD144" s="38"/>
      <c r="HRE144" s="38"/>
      <c r="HRF144" s="38"/>
      <c r="HRG144" s="38"/>
      <c r="HRH144" s="38"/>
      <c r="HRI144" s="38"/>
      <c r="HRJ144" s="38"/>
      <c r="HRK144" s="38"/>
      <c r="HRL144" s="38"/>
      <c r="HRM144" s="38"/>
      <c r="HRN144" s="38"/>
      <c r="HRO144" s="38"/>
      <c r="HRP144" s="38"/>
      <c r="HRQ144" s="38"/>
      <c r="HRR144" s="38"/>
      <c r="HRS144" s="38"/>
      <c r="HRT144" s="38"/>
      <c r="HRU144" s="38"/>
      <c r="HRV144" s="38"/>
      <c r="HRW144" s="38"/>
      <c r="HRX144" s="38"/>
      <c r="HRY144" s="38"/>
      <c r="HRZ144" s="38"/>
      <c r="HSA144" s="38"/>
      <c r="HSB144" s="38"/>
      <c r="HSC144" s="38"/>
      <c r="HSD144" s="38"/>
      <c r="HSE144" s="38"/>
      <c r="HSF144" s="38"/>
      <c r="HSG144" s="38"/>
      <c r="HSH144" s="38"/>
      <c r="HSI144" s="38"/>
      <c r="HSJ144" s="38"/>
      <c r="HSK144" s="38"/>
      <c r="HSL144" s="38"/>
      <c r="HSM144" s="38"/>
      <c r="HSN144" s="38"/>
      <c r="HSO144" s="38"/>
      <c r="HSP144" s="38"/>
      <c r="HSQ144" s="38"/>
      <c r="HSR144" s="38"/>
      <c r="HSS144" s="38"/>
      <c r="HST144" s="38"/>
      <c r="HSU144" s="38"/>
      <c r="HSV144" s="38"/>
      <c r="HSW144" s="38"/>
      <c r="HSX144" s="38"/>
      <c r="HSY144" s="38"/>
      <c r="HSZ144" s="38"/>
      <c r="HTA144" s="38"/>
      <c r="HTB144" s="38"/>
      <c r="HTC144" s="38"/>
      <c r="HTD144" s="38"/>
      <c r="HTE144" s="38"/>
      <c r="HTF144" s="38"/>
      <c r="HTG144" s="38"/>
      <c r="HTH144" s="38"/>
      <c r="HTI144" s="38"/>
      <c r="HTJ144" s="38"/>
      <c r="HTK144" s="38"/>
      <c r="HTL144" s="38"/>
      <c r="HTM144" s="38"/>
      <c r="HTN144" s="38"/>
      <c r="HTO144" s="38"/>
      <c r="HTP144" s="38"/>
      <c r="HTQ144" s="38"/>
      <c r="HTR144" s="38"/>
      <c r="HTS144" s="38"/>
      <c r="HTT144" s="38"/>
      <c r="HTU144" s="38"/>
      <c r="HTV144" s="38"/>
      <c r="HTW144" s="38"/>
      <c r="HTX144" s="38"/>
      <c r="HTY144" s="38"/>
      <c r="HTZ144" s="38"/>
      <c r="HUA144" s="38"/>
      <c r="HUB144" s="38"/>
      <c r="HUC144" s="38"/>
      <c r="HUD144" s="38"/>
      <c r="HUE144" s="38"/>
      <c r="HUF144" s="38"/>
      <c r="HUG144" s="38"/>
      <c r="HUH144" s="38"/>
      <c r="HUI144" s="38"/>
      <c r="HUJ144" s="38"/>
      <c r="HUK144" s="38"/>
      <c r="HUL144" s="38"/>
      <c r="HUM144" s="38"/>
      <c r="HUN144" s="38"/>
      <c r="HUO144" s="38"/>
      <c r="HUP144" s="38"/>
      <c r="HUQ144" s="38"/>
      <c r="HUR144" s="38"/>
      <c r="HUS144" s="38"/>
      <c r="HUT144" s="38"/>
      <c r="HUU144" s="38"/>
      <c r="HUV144" s="38"/>
      <c r="HUW144" s="38"/>
      <c r="HUX144" s="38"/>
      <c r="HUY144" s="38"/>
      <c r="HUZ144" s="38"/>
      <c r="HVA144" s="38"/>
      <c r="HVB144" s="38"/>
      <c r="HVC144" s="38"/>
      <c r="HVD144" s="38"/>
      <c r="HVE144" s="38"/>
      <c r="HVF144" s="38"/>
      <c r="HVG144" s="38"/>
      <c r="HVH144" s="38"/>
      <c r="HVI144" s="38"/>
      <c r="HVJ144" s="38"/>
      <c r="HVK144" s="38"/>
      <c r="HVL144" s="38"/>
      <c r="HVM144" s="38"/>
      <c r="HVN144" s="38"/>
      <c r="HVO144" s="38"/>
      <c r="HVP144" s="38"/>
      <c r="HVQ144" s="38"/>
      <c r="HVR144" s="38"/>
      <c r="HVS144" s="38"/>
      <c r="HVT144" s="38"/>
      <c r="HVU144" s="38"/>
      <c r="HVV144" s="38"/>
      <c r="HVW144" s="38"/>
      <c r="HVX144" s="38"/>
      <c r="HVY144" s="38"/>
      <c r="HVZ144" s="38"/>
      <c r="HWA144" s="38"/>
      <c r="HWB144" s="38"/>
      <c r="HWC144" s="38"/>
      <c r="HWD144" s="38"/>
      <c r="HWE144" s="38"/>
      <c r="HWF144" s="38"/>
      <c r="HWG144" s="38"/>
      <c r="HWH144" s="38"/>
      <c r="HWI144" s="38"/>
      <c r="HWJ144" s="38"/>
      <c r="HWK144" s="38"/>
      <c r="HWL144" s="38"/>
      <c r="HWM144" s="38"/>
      <c r="HWN144" s="38"/>
      <c r="HWO144" s="38"/>
      <c r="HWP144" s="38"/>
      <c r="HWQ144" s="38"/>
      <c r="HWR144" s="38"/>
      <c r="HWS144" s="38"/>
      <c r="HWT144" s="38"/>
      <c r="HWU144" s="38"/>
      <c r="HWV144" s="38"/>
      <c r="HWW144" s="38"/>
      <c r="HWX144" s="38"/>
      <c r="HWY144" s="38"/>
      <c r="HWZ144" s="38"/>
      <c r="HXA144" s="38"/>
      <c r="HXB144" s="38"/>
      <c r="HXC144" s="38"/>
      <c r="HXD144" s="38"/>
      <c r="HXE144" s="38"/>
      <c r="HXF144" s="38"/>
      <c r="HXG144" s="38"/>
      <c r="HXH144" s="38"/>
      <c r="HXI144" s="38"/>
      <c r="HXJ144" s="38"/>
      <c r="HXK144" s="38"/>
      <c r="HXL144" s="38"/>
      <c r="HXM144" s="38"/>
      <c r="HXN144" s="38"/>
      <c r="HXO144" s="38"/>
      <c r="HXP144" s="38"/>
      <c r="HXQ144" s="38"/>
      <c r="HXR144" s="38"/>
      <c r="HXS144" s="38"/>
      <c r="HXT144" s="38"/>
      <c r="HXU144" s="38"/>
      <c r="HXV144" s="38"/>
      <c r="HXW144" s="38"/>
      <c r="HXX144" s="38"/>
      <c r="HXY144" s="38"/>
      <c r="HXZ144" s="38"/>
      <c r="HYA144" s="38"/>
      <c r="HYB144" s="38"/>
      <c r="HYC144" s="38"/>
      <c r="HYD144" s="38"/>
      <c r="HYE144" s="38"/>
      <c r="HYF144" s="38"/>
      <c r="HYG144" s="38"/>
      <c r="HYH144" s="38"/>
      <c r="HYI144" s="38"/>
      <c r="HYJ144" s="38"/>
      <c r="HYK144" s="38"/>
      <c r="HYL144" s="38"/>
      <c r="HYM144" s="38"/>
      <c r="HYN144" s="38"/>
      <c r="HYO144" s="38"/>
      <c r="HYP144" s="38"/>
      <c r="HYQ144" s="38"/>
      <c r="HYR144" s="38"/>
      <c r="HYS144" s="38"/>
      <c r="HYT144" s="38"/>
      <c r="HYU144" s="38"/>
      <c r="HYV144" s="38"/>
      <c r="HYW144" s="38"/>
      <c r="HYX144" s="38"/>
      <c r="HYY144" s="38"/>
      <c r="HYZ144" s="38"/>
      <c r="HZA144" s="38"/>
      <c r="HZB144" s="38"/>
      <c r="HZC144" s="38"/>
      <c r="HZD144" s="38"/>
      <c r="HZE144" s="38"/>
      <c r="HZF144" s="38"/>
      <c r="HZG144" s="38"/>
      <c r="HZH144" s="38"/>
      <c r="HZI144" s="38"/>
      <c r="HZJ144" s="38"/>
      <c r="HZK144" s="38"/>
      <c r="HZL144" s="38"/>
      <c r="HZM144" s="38"/>
      <c r="HZN144" s="38"/>
      <c r="HZO144" s="38"/>
      <c r="HZP144" s="38"/>
      <c r="HZQ144" s="38"/>
      <c r="HZR144" s="38"/>
      <c r="HZS144" s="38"/>
      <c r="HZT144" s="38"/>
      <c r="HZU144" s="38"/>
      <c r="HZV144" s="38"/>
      <c r="HZW144" s="38"/>
      <c r="HZX144" s="38"/>
      <c r="HZY144" s="38"/>
      <c r="HZZ144" s="38"/>
      <c r="IAA144" s="38"/>
      <c r="IAB144" s="38"/>
      <c r="IAC144" s="38"/>
      <c r="IAD144" s="38"/>
      <c r="IAE144" s="38"/>
      <c r="IAF144" s="38"/>
      <c r="IAG144" s="38"/>
      <c r="IAH144" s="38"/>
      <c r="IAI144" s="38"/>
      <c r="IAJ144" s="38"/>
      <c r="IAK144" s="38"/>
      <c r="IAL144" s="38"/>
      <c r="IAM144" s="38"/>
      <c r="IAN144" s="38"/>
      <c r="IAO144" s="38"/>
      <c r="IAP144" s="38"/>
      <c r="IAQ144" s="38"/>
      <c r="IAR144" s="38"/>
      <c r="IAS144" s="38"/>
      <c r="IAT144" s="38"/>
      <c r="IAU144" s="38"/>
      <c r="IAV144" s="38"/>
      <c r="IAW144" s="38"/>
      <c r="IAX144" s="38"/>
      <c r="IAY144" s="38"/>
      <c r="IAZ144" s="38"/>
      <c r="IBA144" s="38"/>
      <c r="IBB144" s="38"/>
      <c r="IBC144" s="38"/>
      <c r="IBD144" s="38"/>
      <c r="IBE144" s="38"/>
      <c r="IBF144" s="38"/>
      <c r="IBG144" s="38"/>
      <c r="IBH144" s="38"/>
      <c r="IBI144" s="38"/>
      <c r="IBJ144" s="38"/>
      <c r="IBK144" s="38"/>
      <c r="IBL144" s="38"/>
      <c r="IBM144" s="38"/>
      <c r="IBN144" s="38"/>
      <c r="IBO144" s="38"/>
      <c r="IBP144" s="38"/>
      <c r="IBQ144" s="38"/>
      <c r="IBR144" s="38"/>
      <c r="IBS144" s="38"/>
      <c r="IBT144" s="38"/>
      <c r="IBU144" s="38"/>
      <c r="IBV144" s="38"/>
      <c r="IBW144" s="38"/>
      <c r="IBX144" s="38"/>
      <c r="IBY144" s="38"/>
      <c r="IBZ144" s="38"/>
      <c r="ICA144" s="38"/>
      <c r="ICB144" s="38"/>
      <c r="ICC144" s="38"/>
      <c r="ICD144" s="38"/>
      <c r="ICE144" s="38"/>
      <c r="ICF144" s="38"/>
      <c r="ICG144" s="38"/>
      <c r="ICH144" s="38"/>
      <c r="ICI144" s="38"/>
      <c r="ICJ144" s="38"/>
      <c r="ICK144" s="38"/>
      <c r="ICL144" s="38"/>
      <c r="ICM144" s="38"/>
      <c r="ICN144" s="38"/>
      <c r="ICO144" s="38"/>
      <c r="ICP144" s="38"/>
      <c r="ICQ144" s="38"/>
      <c r="ICR144" s="38"/>
      <c r="ICS144" s="38"/>
      <c r="ICT144" s="38"/>
      <c r="ICU144" s="38"/>
      <c r="ICV144" s="38"/>
      <c r="ICW144" s="38"/>
      <c r="ICX144" s="38"/>
      <c r="ICY144" s="38"/>
      <c r="ICZ144" s="38"/>
      <c r="IDA144" s="38"/>
      <c r="IDB144" s="38"/>
      <c r="IDC144" s="38"/>
      <c r="IDD144" s="38"/>
      <c r="IDE144" s="38"/>
      <c r="IDF144" s="38"/>
      <c r="IDG144" s="38"/>
      <c r="IDH144" s="38"/>
      <c r="IDI144" s="38"/>
      <c r="IDJ144" s="38"/>
      <c r="IDK144" s="38"/>
      <c r="IDL144" s="38"/>
      <c r="IDM144" s="38"/>
      <c r="IDN144" s="38"/>
      <c r="IDO144" s="38"/>
      <c r="IDP144" s="38"/>
      <c r="IDQ144" s="38"/>
      <c r="IDR144" s="38"/>
      <c r="IDS144" s="38"/>
      <c r="IDT144" s="38"/>
      <c r="IDU144" s="38"/>
      <c r="IDV144" s="38"/>
      <c r="IDW144" s="38"/>
      <c r="IDX144" s="38"/>
      <c r="IDY144" s="38"/>
      <c r="IDZ144" s="38"/>
      <c r="IEA144" s="38"/>
      <c r="IEB144" s="38"/>
      <c r="IEC144" s="38"/>
      <c r="IED144" s="38"/>
      <c r="IEE144" s="38"/>
      <c r="IEF144" s="38"/>
      <c r="IEG144" s="38"/>
      <c r="IEH144" s="38"/>
      <c r="IEI144" s="38"/>
      <c r="IEJ144" s="38"/>
      <c r="IEK144" s="38"/>
      <c r="IEL144" s="38"/>
      <c r="IEM144" s="38"/>
      <c r="IEN144" s="38"/>
      <c r="IEO144" s="38"/>
      <c r="IEP144" s="38"/>
      <c r="IEQ144" s="38"/>
      <c r="IER144" s="38"/>
      <c r="IES144" s="38"/>
      <c r="IET144" s="38"/>
      <c r="IEU144" s="38"/>
      <c r="IEV144" s="38"/>
      <c r="IEW144" s="38"/>
      <c r="IEX144" s="38"/>
      <c r="IEY144" s="38"/>
      <c r="IEZ144" s="38"/>
      <c r="IFA144" s="38"/>
      <c r="IFB144" s="38"/>
      <c r="IFC144" s="38"/>
      <c r="IFD144" s="38"/>
      <c r="IFE144" s="38"/>
      <c r="IFF144" s="38"/>
      <c r="IFG144" s="38"/>
      <c r="IFH144" s="38"/>
      <c r="IFI144" s="38"/>
      <c r="IFJ144" s="38"/>
      <c r="IFK144" s="38"/>
      <c r="IFL144" s="38"/>
      <c r="IFM144" s="38"/>
      <c r="IFN144" s="38"/>
      <c r="IFO144" s="38"/>
      <c r="IFP144" s="38"/>
      <c r="IFQ144" s="38"/>
      <c r="IFR144" s="38"/>
      <c r="IFS144" s="38"/>
      <c r="IFT144" s="38"/>
      <c r="IFU144" s="38"/>
      <c r="IFV144" s="38"/>
      <c r="IFW144" s="38"/>
      <c r="IFX144" s="38"/>
      <c r="IFY144" s="38"/>
      <c r="IFZ144" s="38"/>
      <c r="IGA144" s="38"/>
      <c r="IGB144" s="38"/>
      <c r="IGC144" s="38"/>
      <c r="IGD144" s="38"/>
      <c r="IGE144" s="38"/>
      <c r="IGF144" s="38"/>
      <c r="IGG144" s="38"/>
      <c r="IGH144" s="38"/>
      <c r="IGI144" s="38"/>
      <c r="IGJ144" s="38"/>
      <c r="IGK144" s="38"/>
      <c r="IGL144" s="38"/>
      <c r="IGM144" s="38"/>
      <c r="IGN144" s="38"/>
      <c r="IGO144" s="38"/>
      <c r="IGP144" s="38"/>
      <c r="IGQ144" s="38"/>
      <c r="IGR144" s="38"/>
      <c r="IGS144" s="38"/>
      <c r="IGT144" s="38"/>
      <c r="IGU144" s="38"/>
      <c r="IGV144" s="38"/>
      <c r="IGW144" s="38"/>
      <c r="IGX144" s="38"/>
      <c r="IGY144" s="38"/>
      <c r="IGZ144" s="38"/>
      <c r="IHA144" s="38"/>
      <c r="IHB144" s="38"/>
      <c r="IHC144" s="38"/>
      <c r="IHD144" s="38"/>
      <c r="IHE144" s="38"/>
      <c r="IHF144" s="38"/>
      <c r="IHG144" s="38"/>
      <c r="IHH144" s="38"/>
      <c r="IHI144" s="38"/>
      <c r="IHJ144" s="38"/>
      <c r="IHK144" s="38"/>
      <c r="IHL144" s="38"/>
      <c r="IHM144" s="38"/>
      <c r="IHN144" s="38"/>
      <c r="IHO144" s="38"/>
      <c r="IHP144" s="38"/>
      <c r="IHQ144" s="38"/>
      <c r="IHR144" s="38"/>
      <c r="IHS144" s="38"/>
      <c r="IHT144" s="38"/>
      <c r="IHU144" s="38"/>
      <c r="IHV144" s="38"/>
      <c r="IHW144" s="38"/>
      <c r="IHX144" s="38"/>
      <c r="IHY144" s="38"/>
      <c r="IHZ144" s="38"/>
      <c r="IIA144" s="38"/>
      <c r="IIB144" s="38"/>
      <c r="IIC144" s="38"/>
      <c r="IID144" s="38"/>
      <c r="IIE144" s="38"/>
      <c r="IIF144" s="38"/>
      <c r="IIG144" s="38"/>
      <c r="IIH144" s="38"/>
      <c r="III144" s="38"/>
      <c r="IIJ144" s="38"/>
      <c r="IIK144" s="38"/>
      <c r="IIL144" s="38"/>
      <c r="IIM144" s="38"/>
      <c r="IIN144" s="38"/>
      <c r="IIO144" s="38"/>
      <c r="IIP144" s="38"/>
      <c r="IIQ144" s="38"/>
      <c r="IIR144" s="38"/>
      <c r="IIS144" s="38"/>
      <c r="IIT144" s="38"/>
      <c r="IIU144" s="38"/>
      <c r="IIV144" s="38"/>
      <c r="IIW144" s="38"/>
      <c r="IIX144" s="38"/>
      <c r="IIY144" s="38"/>
      <c r="IIZ144" s="38"/>
      <c r="IJA144" s="38"/>
      <c r="IJB144" s="38"/>
      <c r="IJC144" s="38"/>
      <c r="IJD144" s="38"/>
      <c r="IJE144" s="38"/>
      <c r="IJF144" s="38"/>
      <c r="IJG144" s="38"/>
      <c r="IJH144" s="38"/>
      <c r="IJI144" s="38"/>
      <c r="IJJ144" s="38"/>
      <c r="IJK144" s="38"/>
      <c r="IJL144" s="38"/>
      <c r="IJM144" s="38"/>
      <c r="IJN144" s="38"/>
      <c r="IJO144" s="38"/>
      <c r="IJP144" s="38"/>
      <c r="IJQ144" s="38"/>
      <c r="IJR144" s="38"/>
      <c r="IJS144" s="38"/>
      <c r="IJT144" s="38"/>
      <c r="IJU144" s="38"/>
      <c r="IJV144" s="38"/>
      <c r="IJW144" s="38"/>
      <c r="IJX144" s="38"/>
      <c r="IJY144" s="38"/>
      <c r="IJZ144" s="38"/>
      <c r="IKA144" s="38"/>
      <c r="IKB144" s="38"/>
      <c r="IKC144" s="38"/>
      <c r="IKD144" s="38"/>
      <c r="IKE144" s="38"/>
      <c r="IKF144" s="38"/>
      <c r="IKG144" s="38"/>
      <c r="IKH144" s="38"/>
      <c r="IKI144" s="38"/>
      <c r="IKJ144" s="38"/>
      <c r="IKK144" s="38"/>
      <c r="IKL144" s="38"/>
      <c r="IKM144" s="38"/>
      <c r="IKN144" s="38"/>
      <c r="IKO144" s="38"/>
      <c r="IKP144" s="38"/>
      <c r="IKQ144" s="38"/>
      <c r="IKR144" s="38"/>
      <c r="IKS144" s="38"/>
      <c r="IKT144" s="38"/>
      <c r="IKU144" s="38"/>
      <c r="IKV144" s="38"/>
      <c r="IKW144" s="38"/>
      <c r="IKX144" s="38"/>
      <c r="IKY144" s="38"/>
      <c r="IKZ144" s="38"/>
      <c r="ILA144" s="38"/>
      <c r="ILB144" s="38"/>
      <c r="ILC144" s="38"/>
      <c r="ILD144" s="38"/>
      <c r="ILE144" s="38"/>
      <c r="ILF144" s="38"/>
      <c r="ILG144" s="38"/>
      <c r="ILH144" s="38"/>
      <c r="ILI144" s="38"/>
      <c r="ILJ144" s="38"/>
      <c r="ILK144" s="38"/>
      <c r="ILL144" s="38"/>
      <c r="ILM144" s="38"/>
      <c r="ILN144" s="38"/>
      <c r="ILO144" s="38"/>
      <c r="ILP144" s="38"/>
      <c r="ILQ144" s="38"/>
      <c r="ILR144" s="38"/>
      <c r="ILS144" s="38"/>
      <c r="ILT144" s="38"/>
      <c r="ILU144" s="38"/>
      <c r="ILV144" s="38"/>
      <c r="ILW144" s="38"/>
      <c r="ILX144" s="38"/>
      <c r="ILY144" s="38"/>
      <c r="ILZ144" s="38"/>
      <c r="IMA144" s="38"/>
      <c r="IMB144" s="38"/>
      <c r="IMC144" s="38"/>
      <c r="IMD144" s="38"/>
      <c r="IME144" s="38"/>
      <c r="IMF144" s="38"/>
      <c r="IMG144" s="38"/>
      <c r="IMH144" s="38"/>
      <c r="IMI144" s="38"/>
      <c r="IMJ144" s="38"/>
      <c r="IMK144" s="38"/>
      <c r="IML144" s="38"/>
      <c r="IMM144" s="38"/>
      <c r="IMN144" s="38"/>
      <c r="IMO144" s="38"/>
      <c r="IMP144" s="38"/>
      <c r="IMQ144" s="38"/>
      <c r="IMR144" s="38"/>
      <c r="IMS144" s="38"/>
      <c r="IMT144" s="38"/>
      <c r="IMU144" s="38"/>
      <c r="IMV144" s="38"/>
      <c r="IMW144" s="38"/>
      <c r="IMX144" s="38"/>
      <c r="IMY144" s="38"/>
      <c r="IMZ144" s="38"/>
      <c r="INA144" s="38"/>
      <c r="INB144" s="38"/>
      <c r="INC144" s="38"/>
      <c r="IND144" s="38"/>
      <c r="INE144" s="38"/>
      <c r="INF144" s="38"/>
      <c r="ING144" s="38"/>
      <c r="INH144" s="38"/>
      <c r="INI144" s="38"/>
      <c r="INJ144" s="38"/>
      <c r="INK144" s="38"/>
      <c r="INL144" s="38"/>
      <c r="INM144" s="38"/>
      <c r="INN144" s="38"/>
      <c r="INO144" s="38"/>
      <c r="INP144" s="38"/>
      <c r="INQ144" s="38"/>
      <c r="INR144" s="38"/>
      <c r="INS144" s="38"/>
      <c r="INT144" s="38"/>
      <c r="INU144" s="38"/>
      <c r="INV144" s="38"/>
      <c r="INW144" s="38"/>
      <c r="INX144" s="38"/>
      <c r="INY144" s="38"/>
      <c r="INZ144" s="38"/>
      <c r="IOA144" s="38"/>
      <c r="IOB144" s="38"/>
      <c r="IOC144" s="38"/>
      <c r="IOD144" s="38"/>
      <c r="IOE144" s="38"/>
      <c r="IOF144" s="38"/>
      <c r="IOG144" s="38"/>
      <c r="IOH144" s="38"/>
      <c r="IOI144" s="38"/>
      <c r="IOJ144" s="38"/>
      <c r="IOK144" s="38"/>
      <c r="IOL144" s="38"/>
      <c r="IOM144" s="38"/>
      <c r="ION144" s="38"/>
      <c r="IOO144" s="38"/>
      <c r="IOP144" s="38"/>
      <c r="IOQ144" s="38"/>
      <c r="IOR144" s="38"/>
      <c r="IOS144" s="38"/>
      <c r="IOT144" s="38"/>
      <c r="IOU144" s="38"/>
      <c r="IOV144" s="38"/>
      <c r="IOW144" s="38"/>
      <c r="IOX144" s="38"/>
      <c r="IOY144" s="38"/>
      <c r="IOZ144" s="38"/>
      <c r="IPA144" s="38"/>
      <c r="IPB144" s="38"/>
      <c r="IPC144" s="38"/>
      <c r="IPD144" s="38"/>
      <c r="IPE144" s="38"/>
      <c r="IPF144" s="38"/>
      <c r="IPG144" s="38"/>
      <c r="IPH144" s="38"/>
      <c r="IPI144" s="38"/>
      <c r="IPJ144" s="38"/>
      <c r="IPK144" s="38"/>
      <c r="IPL144" s="38"/>
      <c r="IPM144" s="38"/>
      <c r="IPN144" s="38"/>
      <c r="IPO144" s="38"/>
      <c r="IPP144" s="38"/>
      <c r="IPQ144" s="38"/>
      <c r="IPR144" s="38"/>
      <c r="IPS144" s="38"/>
      <c r="IPT144" s="38"/>
      <c r="IPU144" s="38"/>
      <c r="IPV144" s="38"/>
      <c r="IPW144" s="38"/>
      <c r="IPX144" s="38"/>
      <c r="IPY144" s="38"/>
      <c r="IPZ144" s="38"/>
      <c r="IQA144" s="38"/>
      <c r="IQB144" s="38"/>
      <c r="IQC144" s="38"/>
      <c r="IQD144" s="38"/>
      <c r="IQE144" s="38"/>
      <c r="IQF144" s="38"/>
      <c r="IQG144" s="38"/>
      <c r="IQH144" s="38"/>
      <c r="IQI144" s="38"/>
      <c r="IQJ144" s="38"/>
      <c r="IQK144" s="38"/>
      <c r="IQL144" s="38"/>
      <c r="IQM144" s="38"/>
      <c r="IQN144" s="38"/>
      <c r="IQO144" s="38"/>
      <c r="IQP144" s="38"/>
      <c r="IQQ144" s="38"/>
      <c r="IQR144" s="38"/>
      <c r="IQS144" s="38"/>
      <c r="IQT144" s="38"/>
      <c r="IQU144" s="38"/>
      <c r="IQV144" s="38"/>
      <c r="IQW144" s="38"/>
      <c r="IQX144" s="38"/>
      <c r="IQY144" s="38"/>
      <c r="IQZ144" s="38"/>
      <c r="IRA144" s="38"/>
      <c r="IRB144" s="38"/>
      <c r="IRC144" s="38"/>
      <c r="IRD144" s="38"/>
      <c r="IRE144" s="38"/>
      <c r="IRF144" s="38"/>
      <c r="IRG144" s="38"/>
      <c r="IRH144" s="38"/>
      <c r="IRI144" s="38"/>
      <c r="IRJ144" s="38"/>
      <c r="IRK144" s="38"/>
      <c r="IRL144" s="38"/>
      <c r="IRM144" s="38"/>
      <c r="IRN144" s="38"/>
      <c r="IRO144" s="38"/>
      <c r="IRP144" s="38"/>
      <c r="IRQ144" s="38"/>
      <c r="IRR144" s="38"/>
      <c r="IRS144" s="38"/>
      <c r="IRT144" s="38"/>
      <c r="IRU144" s="38"/>
      <c r="IRV144" s="38"/>
      <c r="IRW144" s="38"/>
      <c r="IRX144" s="38"/>
      <c r="IRY144" s="38"/>
      <c r="IRZ144" s="38"/>
      <c r="ISA144" s="38"/>
      <c r="ISB144" s="38"/>
      <c r="ISC144" s="38"/>
      <c r="ISD144" s="38"/>
      <c r="ISE144" s="38"/>
      <c r="ISF144" s="38"/>
      <c r="ISG144" s="38"/>
      <c r="ISH144" s="38"/>
      <c r="ISI144" s="38"/>
      <c r="ISJ144" s="38"/>
      <c r="ISK144" s="38"/>
      <c r="ISL144" s="38"/>
      <c r="ISM144" s="38"/>
      <c r="ISN144" s="38"/>
      <c r="ISO144" s="38"/>
      <c r="ISP144" s="38"/>
      <c r="ISQ144" s="38"/>
      <c r="ISR144" s="38"/>
      <c r="ISS144" s="38"/>
      <c r="IST144" s="38"/>
      <c r="ISU144" s="38"/>
      <c r="ISV144" s="38"/>
      <c r="ISW144" s="38"/>
      <c r="ISX144" s="38"/>
      <c r="ISY144" s="38"/>
      <c r="ISZ144" s="38"/>
      <c r="ITA144" s="38"/>
      <c r="ITB144" s="38"/>
      <c r="ITC144" s="38"/>
      <c r="ITD144" s="38"/>
      <c r="ITE144" s="38"/>
      <c r="ITF144" s="38"/>
      <c r="ITG144" s="38"/>
      <c r="ITH144" s="38"/>
      <c r="ITI144" s="38"/>
      <c r="ITJ144" s="38"/>
      <c r="ITK144" s="38"/>
      <c r="ITL144" s="38"/>
      <c r="ITM144" s="38"/>
      <c r="ITN144" s="38"/>
      <c r="ITO144" s="38"/>
      <c r="ITP144" s="38"/>
      <c r="ITQ144" s="38"/>
      <c r="ITR144" s="38"/>
      <c r="ITS144" s="38"/>
      <c r="ITT144" s="38"/>
      <c r="ITU144" s="38"/>
      <c r="ITV144" s="38"/>
      <c r="ITW144" s="38"/>
      <c r="ITX144" s="38"/>
      <c r="ITY144" s="38"/>
      <c r="ITZ144" s="38"/>
      <c r="IUA144" s="38"/>
      <c r="IUB144" s="38"/>
      <c r="IUC144" s="38"/>
      <c r="IUD144" s="38"/>
      <c r="IUE144" s="38"/>
      <c r="IUF144" s="38"/>
      <c r="IUG144" s="38"/>
      <c r="IUH144" s="38"/>
      <c r="IUI144" s="38"/>
      <c r="IUJ144" s="38"/>
      <c r="IUK144" s="38"/>
      <c r="IUL144" s="38"/>
      <c r="IUM144" s="38"/>
      <c r="IUN144" s="38"/>
      <c r="IUO144" s="38"/>
      <c r="IUP144" s="38"/>
      <c r="IUQ144" s="38"/>
      <c r="IUR144" s="38"/>
      <c r="IUS144" s="38"/>
      <c r="IUT144" s="38"/>
      <c r="IUU144" s="38"/>
      <c r="IUV144" s="38"/>
      <c r="IUW144" s="38"/>
      <c r="IUX144" s="38"/>
      <c r="IUY144" s="38"/>
      <c r="IUZ144" s="38"/>
      <c r="IVA144" s="38"/>
      <c r="IVB144" s="38"/>
      <c r="IVC144" s="38"/>
      <c r="IVD144" s="38"/>
      <c r="IVE144" s="38"/>
      <c r="IVF144" s="38"/>
      <c r="IVG144" s="38"/>
      <c r="IVH144" s="38"/>
      <c r="IVI144" s="38"/>
      <c r="IVJ144" s="38"/>
      <c r="IVK144" s="38"/>
      <c r="IVL144" s="38"/>
      <c r="IVM144" s="38"/>
      <c r="IVN144" s="38"/>
      <c r="IVO144" s="38"/>
      <c r="IVP144" s="38"/>
      <c r="IVQ144" s="38"/>
      <c r="IVR144" s="38"/>
      <c r="IVS144" s="38"/>
      <c r="IVT144" s="38"/>
      <c r="IVU144" s="38"/>
      <c r="IVV144" s="38"/>
      <c r="IVW144" s="38"/>
      <c r="IVX144" s="38"/>
      <c r="IVY144" s="38"/>
      <c r="IVZ144" s="38"/>
      <c r="IWA144" s="38"/>
      <c r="IWB144" s="38"/>
      <c r="IWC144" s="38"/>
      <c r="IWD144" s="38"/>
      <c r="IWE144" s="38"/>
      <c r="IWF144" s="38"/>
      <c r="IWG144" s="38"/>
      <c r="IWH144" s="38"/>
      <c r="IWI144" s="38"/>
      <c r="IWJ144" s="38"/>
      <c r="IWK144" s="38"/>
      <c r="IWL144" s="38"/>
      <c r="IWM144" s="38"/>
      <c r="IWN144" s="38"/>
      <c r="IWO144" s="38"/>
      <c r="IWP144" s="38"/>
      <c r="IWQ144" s="38"/>
      <c r="IWR144" s="38"/>
      <c r="IWS144" s="38"/>
      <c r="IWT144" s="38"/>
      <c r="IWU144" s="38"/>
      <c r="IWV144" s="38"/>
      <c r="IWW144" s="38"/>
      <c r="IWX144" s="38"/>
      <c r="IWY144" s="38"/>
      <c r="IWZ144" s="38"/>
      <c r="IXA144" s="38"/>
      <c r="IXB144" s="38"/>
      <c r="IXC144" s="38"/>
      <c r="IXD144" s="38"/>
      <c r="IXE144" s="38"/>
      <c r="IXF144" s="38"/>
      <c r="IXG144" s="38"/>
      <c r="IXH144" s="38"/>
      <c r="IXI144" s="38"/>
      <c r="IXJ144" s="38"/>
      <c r="IXK144" s="38"/>
      <c r="IXL144" s="38"/>
      <c r="IXM144" s="38"/>
      <c r="IXN144" s="38"/>
      <c r="IXO144" s="38"/>
      <c r="IXP144" s="38"/>
      <c r="IXQ144" s="38"/>
      <c r="IXR144" s="38"/>
      <c r="IXS144" s="38"/>
      <c r="IXT144" s="38"/>
      <c r="IXU144" s="38"/>
      <c r="IXV144" s="38"/>
      <c r="IXW144" s="38"/>
      <c r="IXX144" s="38"/>
      <c r="IXY144" s="38"/>
      <c r="IXZ144" s="38"/>
      <c r="IYA144" s="38"/>
      <c r="IYB144" s="38"/>
      <c r="IYC144" s="38"/>
      <c r="IYD144" s="38"/>
      <c r="IYE144" s="38"/>
      <c r="IYF144" s="38"/>
      <c r="IYG144" s="38"/>
      <c r="IYH144" s="38"/>
      <c r="IYI144" s="38"/>
      <c r="IYJ144" s="38"/>
      <c r="IYK144" s="38"/>
      <c r="IYL144" s="38"/>
      <c r="IYM144" s="38"/>
      <c r="IYN144" s="38"/>
      <c r="IYO144" s="38"/>
      <c r="IYP144" s="38"/>
      <c r="IYQ144" s="38"/>
      <c r="IYR144" s="38"/>
      <c r="IYS144" s="38"/>
      <c r="IYT144" s="38"/>
      <c r="IYU144" s="38"/>
      <c r="IYV144" s="38"/>
      <c r="IYW144" s="38"/>
      <c r="IYX144" s="38"/>
      <c r="IYY144" s="38"/>
      <c r="IYZ144" s="38"/>
      <c r="IZA144" s="38"/>
      <c r="IZB144" s="38"/>
      <c r="IZC144" s="38"/>
      <c r="IZD144" s="38"/>
      <c r="IZE144" s="38"/>
      <c r="IZF144" s="38"/>
      <c r="IZG144" s="38"/>
      <c r="IZH144" s="38"/>
      <c r="IZI144" s="38"/>
      <c r="IZJ144" s="38"/>
      <c r="IZK144" s="38"/>
      <c r="IZL144" s="38"/>
      <c r="IZM144" s="38"/>
      <c r="IZN144" s="38"/>
      <c r="IZO144" s="38"/>
      <c r="IZP144" s="38"/>
      <c r="IZQ144" s="38"/>
      <c r="IZR144" s="38"/>
      <c r="IZS144" s="38"/>
      <c r="IZT144" s="38"/>
      <c r="IZU144" s="38"/>
      <c r="IZV144" s="38"/>
      <c r="IZW144" s="38"/>
      <c r="IZX144" s="38"/>
      <c r="IZY144" s="38"/>
      <c r="IZZ144" s="38"/>
      <c r="JAA144" s="38"/>
      <c r="JAB144" s="38"/>
      <c r="JAC144" s="38"/>
      <c r="JAD144" s="38"/>
      <c r="JAE144" s="38"/>
      <c r="JAF144" s="38"/>
      <c r="JAG144" s="38"/>
      <c r="JAH144" s="38"/>
      <c r="JAI144" s="38"/>
      <c r="JAJ144" s="38"/>
      <c r="JAK144" s="38"/>
      <c r="JAL144" s="38"/>
      <c r="JAM144" s="38"/>
      <c r="JAN144" s="38"/>
      <c r="JAO144" s="38"/>
      <c r="JAP144" s="38"/>
      <c r="JAQ144" s="38"/>
      <c r="JAR144" s="38"/>
      <c r="JAS144" s="38"/>
      <c r="JAT144" s="38"/>
      <c r="JAU144" s="38"/>
      <c r="JAV144" s="38"/>
      <c r="JAW144" s="38"/>
      <c r="JAX144" s="38"/>
      <c r="JAY144" s="38"/>
      <c r="JAZ144" s="38"/>
      <c r="JBA144" s="38"/>
      <c r="JBB144" s="38"/>
      <c r="JBC144" s="38"/>
      <c r="JBD144" s="38"/>
      <c r="JBE144" s="38"/>
      <c r="JBF144" s="38"/>
      <c r="JBG144" s="38"/>
      <c r="JBH144" s="38"/>
      <c r="JBI144" s="38"/>
      <c r="JBJ144" s="38"/>
      <c r="JBK144" s="38"/>
      <c r="JBL144" s="38"/>
      <c r="JBM144" s="38"/>
      <c r="JBN144" s="38"/>
      <c r="JBO144" s="38"/>
      <c r="JBP144" s="38"/>
      <c r="JBQ144" s="38"/>
      <c r="JBR144" s="38"/>
      <c r="JBS144" s="38"/>
      <c r="JBT144" s="38"/>
      <c r="JBU144" s="38"/>
      <c r="JBV144" s="38"/>
      <c r="JBW144" s="38"/>
      <c r="JBX144" s="38"/>
      <c r="JBY144" s="38"/>
      <c r="JBZ144" s="38"/>
      <c r="JCA144" s="38"/>
      <c r="JCB144" s="38"/>
      <c r="JCC144" s="38"/>
      <c r="JCD144" s="38"/>
      <c r="JCE144" s="38"/>
      <c r="JCF144" s="38"/>
      <c r="JCG144" s="38"/>
      <c r="JCH144" s="38"/>
      <c r="JCI144" s="38"/>
      <c r="JCJ144" s="38"/>
      <c r="JCK144" s="38"/>
      <c r="JCL144" s="38"/>
      <c r="JCM144" s="38"/>
      <c r="JCN144" s="38"/>
      <c r="JCO144" s="38"/>
      <c r="JCP144" s="38"/>
      <c r="JCQ144" s="38"/>
      <c r="JCR144" s="38"/>
      <c r="JCS144" s="38"/>
      <c r="JCT144" s="38"/>
      <c r="JCU144" s="38"/>
      <c r="JCV144" s="38"/>
      <c r="JCW144" s="38"/>
      <c r="JCX144" s="38"/>
      <c r="JCY144" s="38"/>
      <c r="JCZ144" s="38"/>
      <c r="JDA144" s="38"/>
      <c r="JDB144" s="38"/>
      <c r="JDC144" s="38"/>
      <c r="JDD144" s="38"/>
      <c r="JDE144" s="38"/>
      <c r="JDF144" s="38"/>
      <c r="JDG144" s="38"/>
      <c r="JDH144" s="38"/>
      <c r="JDI144" s="38"/>
      <c r="JDJ144" s="38"/>
      <c r="JDK144" s="38"/>
      <c r="JDL144" s="38"/>
      <c r="JDM144" s="38"/>
      <c r="JDN144" s="38"/>
      <c r="JDO144" s="38"/>
      <c r="JDP144" s="38"/>
      <c r="JDQ144" s="38"/>
      <c r="JDR144" s="38"/>
      <c r="JDS144" s="38"/>
      <c r="JDT144" s="38"/>
      <c r="JDU144" s="38"/>
      <c r="JDV144" s="38"/>
      <c r="JDW144" s="38"/>
      <c r="JDX144" s="38"/>
      <c r="JDY144" s="38"/>
      <c r="JDZ144" s="38"/>
      <c r="JEA144" s="38"/>
      <c r="JEB144" s="38"/>
      <c r="JEC144" s="38"/>
      <c r="JED144" s="38"/>
      <c r="JEE144" s="38"/>
      <c r="JEF144" s="38"/>
      <c r="JEG144" s="38"/>
      <c r="JEH144" s="38"/>
      <c r="JEI144" s="38"/>
      <c r="JEJ144" s="38"/>
      <c r="JEK144" s="38"/>
      <c r="JEL144" s="38"/>
      <c r="JEM144" s="38"/>
      <c r="JEN144" s="38"/>
      <c r="JEO144" s="38"/>
      <c r="JEP144" s="38"/>
      <c r="JEQ144" s="38"/>
      <c r="JER144" s="38"/>
      <c r="JES144" s="38"/>
      <c r="JET144" s="38"/>
      <c r="JEU144" s="38"/>
      <c r="JEV144" s="38"/>
      <c r="JEW144" s="38"/>
      <c r="JEX144" s="38"/>
      <c r="JEY144" s="38"/>
      <c r="JEZ144" s="38"/>
      <c r="JFA144" s="38"/>
      <c r="JFB144" s="38"/>
      <c r="JFC144" s="38"/>
      <c r="JFD144" s="38"/>
      <c r="JFE144" s="38"/>
      <c r="JFF144" s="38"/>
      <c r="JFG144" s="38"/>
      <c r="JFH144" s="38"/>
      <c r="JFI144" s="38"/>
      <c r="JFJ144" s="38"/>
      <c r="JFK144" s="38"/>
      <c r="JFL144" s="38"/>
      <c r="JFM144" s="38"/>
      <c r="JFN144" s="38"/>
      <c r="JFO144" s="38"/>
      <c r="JFP144" s="38"/>
      <c r="JFQ144" s="38"/>
      <c r="JFR144" s="38"/>
      <c r="JFS144" s="38"/>
      <c r="JFT144" s="38"/>
      <c r="JFU144" s="38"/>
      <c r="JFV144" s="38"/>
      <c r="JFW144" s="38"/>
      <c r="JFX144" s="38"/>
      <c r="JFY144" s="38"/>
      <c r="JFZ144" s="38"/>
      <c r="JGA144" s="38"/>
      <c r="JGB144" s="38"/>
      <c r="JGC144" s="38"/>
      <c r="JGD144" s="38"/>
      <c r="JGE144" s="38"/>
      <c r="JGF144" s="38"/>
      <c r="JGG144" s="38"/>
      <c r="JGH144" s="38"/>
      <c r="JGI144" s="38"/>
      <c r="JGJ144" s="38"/>
      <c r="JGK144" s="38"/>
      <c r="JGL144" s="38"/>
      <c r="JGM144" s="38"/>
      <c r="JGN144" s="38"/>
      <c r="JGO144" s="38"/>
      <c r="JGP144" s="38"/>
      <c r="JGQ144" s="38"/>
      <c r="JGR144" s="38"/>
      <c r="JGS144" s="38"/>
      <c r="JGT144" s="38"/>
      <c r="JGU144" s="38"/>
      <c r="JGV144" s="38"/>
      <c r="JGW144" s="38"/>
      <c r="JGX144" s="38"/>
      <c r="JGY144" s="38"/>
      <c r="JGZ144" s="38"/>
      <c r="JHA144" s="38"/>
      <c r="JHB144" s="38"/>
      <c r="JHC144" s="38"/>
      <c r="JHD144" s="38"/>
      <c r="JHE144" s="38"/>
      <c r="JHF144" s="38"/>
      <c r="JHG144" s="38"/>
      <c r="JHH144" s="38"/>
      <c r="JHI144" s="38"/>
      <c r="JHJ144" s="38"/>
      <c r="JHK144" s="38"/>
      <c r="JHL144" s="38"/>
      <c r="JHM144" s="38"/>
      <c r="JHN144" s="38"/>
      <c r="JHO144" s="38"/>
      <c r="JHP144" s="38"/>
      <c r="JHQ144" s="38"/>
      <c r="JHR144" s="38"/>
      <c r="JHS144" s="38"/>
      <c r="JHT144" s="38"/>
      <c r="JHU144" s="38"/>
      <c r="JHV144" s="38"/>
      <c r="JHW144" s="38"/>
      <c r="JHX144" s="38"/>
      <c r="JHY144" s="38"/>
      <c r="JHZ144" s="38"/>
      <c r="JIA144" s="38"/>
      <c r="JIB144" s="38"/>
      <c r="JIC144" s="38"/>
      <c r="JID144" s="38"/>
      <c r="JIE144" s="38"/>
      <c r="JIF144" s="38"/>
      <c r="JIG144" s="38"/>
      <c r="JIH144" s="38"/>
      <c r="JII144" s="38"/>
      <c r="JIJ144" s="38"/>
      <c r="JIK144" s="38"/>
      <c r="JIL144" s="38"/>
      <c r="JIM144" s="38"/>
      <c r="JIN144" s="38"/>
      <c r="JIO144" s="38"/>
      <c r="JIP144" s="38"/>
      <c r="JIQ144" s="38"/>
      <c r="JIR144" s="38"/>
      <c r="JIS144" s="38"/>
      <c r="JIT144" s="38"/>
      <c r="JIU144" s="38"/>
      <c r="JIV144" s="38"/>
      <c r="JIW144" s="38"/>
      <c r="JIX144" s="38"/>
      <c r="JIY144" s="38"/>
      <c r="JIZ144" s="38"/>
      <c r="JJA144" s="38"/>
      <c r="JJB144" s="38"/>
      <c r="JJC144" s="38"/>
      <c r="JJD144" s="38"/>
      <c r="JJE144" s="38"/>
      <c r="JJF144" s="38"/>
      <c r="JJG144" s="38"/>
      <c r="JJH144" s="38"/>
      <c r="JJI144" s="38"/>
      <c r="JJJ144" s="38"/>
      <c r="JJK144" s="38"/>
      <c r="JJL144" s="38"/>
      <c r="JJM144" s="38"/>
      <c r="JJN144" s="38"/>
      <c r="JJO144" s="38"/>
      <c r="JJP144" s="38"/>
      <c r="JJQ144" s="38"/>
      <c r="JJR144" s="38"/>
      <c r="JJS144" s="38"/>
      <c r="JJT144" s="38"/>
      <c r="JJU144" s="38"/>
      <c r="JJV144" s="38"/>
      <c r="JJW144" s="38"/>
      <c r="JJX144" s="38"/>
      <c r="JJY144" s="38"/>
      <c r="JJZ144" s="38"/>
      <c r="JKA144" s="38"/>
      <c r="JKB144" s="38"/>
      <c r="JKC144" s="38"/>
      <c r="JKD144" s="38"/>
      <c r="JKE144" s="38"/>
      <c r="JKF144" s="38"/>
      <c r="JKG144" s="38"/>
      <c r="JKH144" s="38"/>
      <c r="JKI144" s="38"/>
      <c r="JKJ144" s="38"/>
      <c r="JKK144" s="38"/>
      <c r="JKL144" s="38"/>
      <c r="JKM144" s="38"/>
      <c r="JKN144" s="38"/>
      <c r="JKO144" s="38"/>
      <c r="JKP144" s="38"/>
      <c r="JKQ144" s="38"/>
      <c r="JKR144" s="38"/>
      <c r="JKS144" s="38"/>
      <c r="JKT144" s="38"/>
      <c r="JKU144" s="38"/>
      <c r="JKV144" s="38"/>
      <c r="JKW144" s="38"/>
      <c r="JKX144" s="38"/>
      <c r="JKY144" s="38"/>
      <c r="JKZ144" s="38"/>
      <c r="JLA144" s="38"/>
      <c r="JLB144" s="38"/>
      <c r="JLC144" s="38"/>
      <c r="JLD144" s="38"/>
      <c r="JLE144" s="38"/>
      <c r="JLF144" s="38"/>
      <c r="JLG144" s="38"/>
      <c r="JLH144" s="38"/>
      <c r="JLI144" s="38"/>
      <c r="JLJ144" s="38"/>
      <c r="JLK144" s="38"/>
      <c r="JLL144" s="38"/>
      <c r="JLM144" s="38"/>
      <c r="JLN144" s="38"/>
      <c r="JLO144" s="38"/>
      <c r="JLP144" s="38"/>
      <c r="JLQ144" s="38"/>
      <c r="JLR144" s="38"/>
      <c r="JLS144" s="38"/>
      <c r="JLT144" s="38"/>
      <c r="JLU144" s="38"/>
      <c r="JLV144" s="38"/>
      <c r="JLW144" s="38"/>
      <c r="JLX144" s="38"/>
      <c r="JLY144" s="38"/>
      <c r="JLZ144" s="38"/>
      <c r="JMA144" s="38"/>
      <c r="JMB144" s="38"/>
      <c r="JMC144" s="38"/>
      <c r="JMD144" s="38"/>
      <c r="JME144" s="38"/>
      <c r="JMF144" s="38"/>
      <c r="JMG144" s="38"/>
      <c r="JMH144" s="38"/>
      <c r="JMI144" s="38"/>
      <c r="JMJ144" s="38"/>
      <c r="JMK144" s="38"/>
      <c r="JML144" s="38"/>
      <c r="JMM144" s="38"/>
      <c r="JMN144" s="38"/>
      <c r="JMO144" s="38"/>
      <c r="JMP144" s="38"/>
      <c r="JMQ144" s="38"/>
      <c r="JMR144" s="38"/>
      <c r="JMS144" s="38"/>
      <c r="JMT144" s="38"/>
      <c r="JMU144" s="38"/>
      <c r="JMV144" s="38"/>
      <c r="JMW144" s="38"/>
      <c r="JMX144" s="38"/>
      <c r="JMY144" s="38"/>
      <c r="JMZ144" s="38"/>
      <c r="JNA144" s="38"/>
      <c r="JNB144" s="38"/>
      <c r="JNC144" s="38"/>
      <c r="JND144" s="38"/>
      <c r="JNE144" s="38"/>
      <c r="JNF144" s="38"/>
      <c r="JNG144" s="38"/>
      <c r="JNH144" s="38"/>
      <c r="JNI144" s="38"/>
      <c r="JNJ144" s="38"/>
      <c r="JNK144" s="38"/>
      <c r="JNL144" s="38"/>
      <c r="JNM144" s="38"/>
      <c r="JNN144" s="38"/>
      <c r="JNO144" s="38"/>
      <c r="JNP144" s="38"/>
      <c r="JNQ144" s="38"/>
      <c r="JNR144" s="38"/>
      <c r="JNS144" s="38"/>
      <c r="JNT144" s="38"/>
      <c r="JNU144" s="38"/>
      <c r="JNV144" s="38"/>
      <c r="JNW144" s="38"/>
      <c r="JNX144" s="38"/>
      <c r="JNY144" s="38"/>
      <c r="JNZ144" s="38"/>
      <c r="JOA144" s="38"/>
      <c r="JOB144" s="38"/>
      <c r="JOC144" s="38"/>
      <c r="JOD144" s="38"/>
      <c r="JOE144" s="38"/>
      <c r="JOF144" s="38"/>
      <c r="JOG144" s="38"/>
      <c r="JOH144" s="38"/>
      <c r="JOI144" s="38"/>
      <c r="JOJ144" s="38"/>
      <c r="JOK144" s="38"/>
      <c r="JOL144" s="38"/>
      <c r="JOM144" s="38"/>
      <c r="JON144" s="38"/>
      <c r="JOO144" s="38"/>
      <c r="JOP144" s="38"/>
      <c r="JOQ144" s="38"/>
      <c r="JOR144" s="38"/>
      <c r="JOS144" s="38"/>
      <c r="JOT144" s="38"/>
      <c r="JOU144" s="38"/>
      <c r="JOV144" s="38"/>
      <c r="JOW144" s="38"/>
      <c r="JOX144" s="38"/>
      <c r="JOY144" s="38"/>
      <c r="JOZ144" s="38"/>
      <c r="JPA144" s="38"/>
      <c r="JPB144" s="38"/>
      <c r="JPC144" s="38"/>
      <c r="JPD144" s="38"/>
      <c r="JPE144" s="38"/>
      <c r="JPF144" s="38"/>
      <c r="JPG144" s="38"/>
      <c r="JPH144" s="38"/>
      <c r="JPI144" s="38"/>
      <c r="JPJ144" s="38"/>
      <c r="JPK144" s="38"/>
      <c r="JPL144" s="38"/>
      <c r="JPM144" s="38"/>
      <c r="JPN144" s="38"/>
      <c r="JPO144" s="38"/>
      <c r="JPP144" s="38"/>
      <c r="JPQ144" s="38"/>
      <c r="JPR144" s="38"/>
      <c r="JPS144" s="38"/>
      <c r="JPT144" s="38"/>
      <c r="JPU144" s="38"/>
      <c r="JPV144" s="38"/>
      <c r="JPW144" s="38"/>
      <c r="JPX144" s="38"/>
      <c r="JPY144" s="38"/>
      <c r="JPZ144" s="38"/>
      <c r="JQA144" s="38"/>
      <c r="JQB144" s="38"/>
      <c r="JQC144" s="38"/>
      <c r="JQD144" s="38"/>
      <c r="JQE144" s="38"/>
      <c r="JQF144" s="38"/>
      <c r="JQG144" s="38"/>
      <c r="JQH144" s="38"/>
      <c r="JQI144" s="38"/>
      <c r="JQJ144" s="38"/>
      <c r="JQK144" s="38"/>
      <c r="JQL144" s="38"/>
      <c r="JQM144" s="38"/>
      <c r="JQN144" s="38"/>
      <c r="JQO144" s="38"/>
      <c r="JQP144" s="38"/>
      <c r="JQQ144" s="38"/>
      <c r="JQR144" s="38"/>
      <c r="JQS144" s="38"/>
      <c r="JQT144" s="38"/>
      <c r="JQU144" s="38"/>
      <c r="JQV144" s="38"/>
      <c r="JQW144" s="38"/>
      <c r="JQX144" s="38"/>
      <c r="JQY144" s="38"/>
      <c r="JQZ144" s="38"/>
      <c r="JRA144" s="38"/>
      <c r="JRB144" s="38"/>
      <c r="JRC144" s="38"/>
      <c r="JRD144" s="38"/>
      <c r="JRE144" s="38"/>
      <c r="JRF144" s="38"/>
      <c r="JRG144" s="38"/>
      <c r="JRH144" s="38"/>
      <c r="JRI144" s="38"/>
      <c r="JRJ144" s="38"/>
      <c r="JRK144" s="38"/>
      <c r="JRL144" s="38"/>
      <c r="JRM144" s="38"/>
      <c r="JRN144" s="38"/>
      <c r="JRO144" s="38"/>
      <c r="JRP144" s="38"/>
      <c r="JRQ144" s="38"/>
      <c r="JRR144" s="38"/>
      <c r="JRS144" s="38"/>
      <c r="JRT144" s="38"/>
      <c r="JRU144" s="38"/>
      <c r="JRV144" s="38"/>
      <c r="JRW144" s="38"/>
      <c r="JRX144" s="38"/>
      <c r="JRY144" s="38"/>
      <c r="JRZ144" s="38"/>
      <c r="JSA144" s="38"/>
      <c r="JSB144" s="38"/>
      <c r="JSC144" s="38"/>
      <c r="JSD144" s="38"/>
      <c r="JSE144" s="38"/>
      <c r="JSF144" s="38"/>
      <c r="JSG144" s="38"/>
      <c r="JSH144" s="38"/>
      <c r="JSI144" s="38"/>
      <c r="JSJ144" s="38"/>
      <c r="JSK144" s="38"/>
      <c r="JSL144" s="38"/>
      <c r="JSM144" s="38"/>
      <c r="JSN144" s="38"/>
      <c r="JSO144" s="38"/>
      <c r="JSP144" s="38"/>
      <c r="JSQ144" s="38"/>
      <c r="JSR144" s="38"/>
      <c r="JSS144" s="38"/>
      <c r="JST144" s="38"/>
      <c r="JSU144" s="38"/>
      <c r="JSV144" s="38"/>
      <c r="JSW144" s="38"/>
      <c r="JSX144" s="38"/>
      <c r="JSY144" s="38"/>
      <c r="JSZ144" s="38"/>
      <c r="JTA144" s="38"/>
      <c r="JTB144" s="38"/>
      <c r="JTC144" s="38"/>
      <c r="JTD144" s="38"/>
      <c r="JTE144" s="38"/>
      <c r="JTF144" s="38"/>
      <c r="JTG144" s="38"/>
      <c r="JTH144" s="38"/>
      <c r="JTI144" s="38"/>
      <c r="JTJ144" s="38"/>
      <c r="JTK144" s="38"/>
      <c r="JTL144" s="38"/>
      <c r="JTM144" s="38"/>
      <c r="JTN144" s="38"/>
      <c r="JTO144" s="38"/>
      <c r="JTP144" s="38"/>
      <c r="JTQ144" s="38"/>
      <c r="JTR144" s="38"/>
      <c r="JTS144" s="38"/>
      <c r="JTT144" s="38"/>
      <c r="JTU144" s="38"/>
      <c r="JTV144" s="38"/>
      <c r="JTW144" s="38"/>
      <c r="JTX144" s="38"/>
      <c r="JTY144" s="38"/>
      <c r="JTZ144" s="38"/>
      <c r="JUA144" s="38"/>
      <c r="JUB144" s="38"/>
      <c r="JUC144" s="38"/>
      <c r="JUD144" s="38"/>
      <c r="JUE144" s="38"/>
      <c r="JUF144" s="38"/>
      <c r="JUG144" s="38"/>
      <c r="JUH144" s="38"/>
      <c r="JUI144" s="38"/>
      <c r="JUJ144" s="38"/>
      <c r="JUK144" s="38"/>
      <c r="JUL144" s="38"/>
      <c r="JUM144" s="38"/>
      <c r="JUN144" s="38"/>
      <c r="JUO144" s="38"/>
      <c r="JUP144" s="38"/>
      <c r="JUQ144" s="38"/>
      <c r="JUR144" s="38"/>
      <c r="JUS144" s="38"/>
      <c r="JUT144" s="38"/>
      <c r="JUU144" s="38"/>
      <c r="JUV144" s="38"/>
      <c r="JUW144" s="38"/>
      <c r="JUX144" s="38"/>
      <c r="JUY144" s="38"/>
      <c r="JUZ144" s="38"/>
      <c r="JVA144" s="38"/>
      <c r="JVB144" s="38"/>
      <c r="JVC144" s="38"/>
      <c r="JVD144" s="38"/>
      <c r="JVE144" s="38"/>
      <c r="JVF144" s="38"/>
      <c r="JVG144" s="38"/>
      <c r="JVH144" s="38"/>
      <c r="JVI144" s="38"/>
      <c r="JVJ144" s="38"/>
      <c r="JVK144" s="38"/>
      <c r="JVL144" s="38"/>
      <c r="JVM144" s="38"/>
      <c r="JVN144" s="38"/>
      <c r="JVO144" s="38"/>
      <c r="JVP144" s="38"/>
      <c r="JVQ144" s="38"/>
      <c r="JVR144" s="38"/>
      <c r="JVS144" s="38"/>
      <c r="JVT144" s="38"/>
      <c r="JVU144" s="38"/>
      <c r="JVV144" s="38"/>
      <c r="JVW144" s="38"/>
      <c r="JVX144" s="38"/>
      <c r="JVY144" s="38"/>
      <c r="JVZ144" s="38"/>
      <c r="JWA144" s="38"/>
      <c r="JWB144" s="38"/>
      <c r="JWC144" s="38"/>
      <c r="JWD144" s="38"/>
      <c r="JWE144" s="38"/>
      <c r="JWF144" s="38"/>
      <c r="JWG144" s="38"/>
      <c r="JWH144" s="38"/>
      <c r="JWI144" s="38"/>
      <c r="JWJ144" s="38"/>
      <c r="JWK144" s="38"/>
      <c r="JWL144" s="38"/>
      <c r="JWM144" s="38"/>
      <c r="JWN144" s="38"/>
      <c r="JWO144" s="38"/>
      <c r="JWP144" s="38"/>
      <c r="JWQ144" s="38"/>
      <c r="JWR144" s="38"/>
      <c r="JWS144" s="38"/>
      <c r="JWT144" s="38"/>
      <c r="JWU144" s="38"/>
      <c r="JWV144" s="38"/>
      <c r="JWW144" s="38"/>
      <c r="JWX144" s="38"/>
      <c r="JWY144" s="38"/>
      <c r="JWZ144" s="38"/>
      <c r="JXA144" s="38"/>
      <c r="JXB144" s="38"/>
      <c r="JXC144" s="38"/>
      <c r="JXD144" s="38"/>
      <c r="JXE144" s="38"/>
      <c r="JXF144" s="38"/>
      <c r="JXG144" s="38"/>
      <c r="JXH144" s="38"/>
      <c r="JXI144" s="38"/>
      <c r="JXJ144" s="38"/>
      <c r="JXK144" s="38"/>
      <c r="JXL144" s="38"/>
      <c r="JXM144" s="38"/>
      <c r="JXN144" s="38"/>
      <c r="JXO144" s="38"/>
      <c r="JXP144" s="38"/>
      <c r="JXQ144" s="38"/>
      <c r="JXR144" s="38"/>
      <c r="JXS144" s="38"/>
      <c r="JXT144" s="38"/>
      <c r="JXU144" s="38"/>
      <c r="JXV144" s="38"/>
      <c r="JXW144" s="38"/>
      <c r="JXX144" s="38"/>
      <c r="JXY144" s="38"/>
      <c r="JXZ144" s="38"/>
      <c r="JYA144" s="38"/>
      <c r="JYB144" s="38"/>
      <c r="JYC144" s="38"/>
      <c r="JYD144" s="38"/>
      <c r="JYE144" s="38"/>
      <c r="JYF144" s="38"/>
      <c r="JYG144" s="38"/>
      <c r="JYH144" s="38"/>
      <c r="JYI144" s="38"/>
      <c r="JYJ144" s="38"/>
      <c r="JYK144" s="38"/>
      <c r="JYL144" s="38"/>
      <c r="JYM144" s="38"/>
      <c r="JYN144" s="38"/>
      <c r="JYO144" s="38"/>
      <c r="JYP144" s="38"/>
      <c r="JYQ144" s="38"/>
      <c r="JYR144" s="38"/>
      <c r="JYS144" s="38"/>
      <c r="JYT144" s="38"/>
      <c r="JYU144" s="38"/>
      <c r="JYV144" s="38"/>
      <c r="JYW144" s="38"/>
      <c r="JYX144" s="38"/>
      <c r="JYY144" s="38"/>
      <c r="JYZ144" s="38"/>
      <c r="JZA144" s="38"/>
      <c r="JZB144" s="38"/>
      <c r="JZC144" s="38"/>
      <c r="JZD144" s="38"/>
      <c r="JZE144" s="38"/>
      <c r="JZF144" s="38"/>
      <c r="JZG144" s="38"/>
      <c r="JZH144" s="38"/>
      <c r="JZI144" s="38"/>
      <c r="JZJ144" s="38"/>
      <c r="JZK144" s="38"/>
      <c r="JZL144" s="38"/>
      <c r="JZM144" s="38"/>
      <c r="JZN144" s="38"/>
      <c r="JZO144" s="38"/>
      <c r="JZP144" s="38"/>
      <c r="JZQ144" s="38"/>
      <c r="JZR144" s="38"/>
      <c r="JZS144" s="38"/>
      <c r="JZT144" s="38"/>
      <c r="JZU144" s="38"/>
      <c r="JZV144" s="38"/>
      <c r="JZW144" s="38"/>
      <c r="JZX144" s="38"/>
      <c r="JZY144" s="38"/>
      <c r="JZZ144" s="38"/>
      <c r="KAA144" s="38"/>
      <c r="KAB144" s="38"/>
      <c r="KAC144" s="38"/>
      <c r="KAD144" s="38"/>
      <c r="KAE144" s="38"/>
      <c r="KAF144" s="38"/>
      <c r="KAG144" s="38"/>
      <c r="KAH144" s="38"/>
      <c r="KAI144" s="38"/>
      <c r="KAJ144" s="38"/>
      <c r="KAK144" s="38"/>
      <c r="KAL144" s="38"/>
      <c r="KAM144" s="38"/>
      <c r="KAN144" s="38"/>
      <c r="KAO144" s="38"/>
      <c r="KAP144" s="38"/>
      <c r="KAQ144" s="38"/>
      <c r="KAR144" s="38"/>
      <c r="KAS144" s="38"/>
      <c r="KAT144" s="38"/>
      <c r="KAU144" s="38"/>
      <c r="KAV144" s="38"/>
      <c r="KAW144" s="38"/>
      <c r="KAX144" s="38"/>
      <c r="KAY144" s="38"/>
      <c r="KAZ144" s="38"/>
      <c r="KBA144" s="38"/>
      <c r="KBB144" s="38"/>
      <c r="KBC144" s="38"/>
      <c r="KBD144" s="38"/>
      <c r="KBE144" s="38"/>
      <c r="KBF144" s="38"/>
      <c r="KBG144" s="38"/>
      <c r="KBH144" s="38"/>
      <c r="KBI144" s="38"/>
      <c r="KBJ144" s="38"/>
      <c r="KBK144" s="38"/>
      <c r="KBL144" s="38"/>
      <c r="KBM144" s="38"/>
      <c r="KBN144" s="38"/>
      <c r="KBO144" s="38"/>
      <c r="KBP144" s="38"/>
      <c r="KBQ144" s="38"/>
      <c r="KBR144" s="38"/>
      <c r="KBS144" s="38"/>
      <c r="KBT144" s="38"/>
      <c r="KBU144" s="38"/>
      <c r="KBV144" s="38"/>
      <c r="KBW144" s="38"/>
      <c r="KBX144" s="38"/>
      <c r="KBY144" s="38"/>
      <c r="KBZ144" s="38"/>
      <c r="KCA144" s="38"/>
      <c r="KCB144" s="38"/>
      <c r="KCC144" s="38"/>
      <c r="KCD144" s="38"/>
      <c r="KCE144" s="38"/>
      <c r="KCF144" s="38"/>
      <c r="KCG144" s="38"/>
      <c r="KCH144" s="38"/>
      <c r="KCI144" s="38"/>
      <c r="KCJ144" s="38"/>
      <c r="KCK144" s="38"/>
      <c r="KCL144" s="38"/>
      <c r="KCM144" s="38"/>
      <c r="KCN144" s="38"/>
      <c r="KCO144" s="38"/>
      <c r="KCP144" s="38"/>
      <c r="KCQ144" s="38"/>
      <c r="KCR144" s="38"/>
      <c r="KCS144" s="38"/>
      <c r="KCT144" s="38"/>
      <c r="KCU144" s="38"/>
      <c r="KCV144" s="38"/>
      <c r="KCW144" s="38"/>
      <c r="KCX144" s="38"/>
      <c r="KCY144" s="38"/>
      <c r="KCZ144" s="38"/>
      <c r="KDA144" s="38"/>
      <c r="KDB144" s="38"/>
      <c r="KDC144" s="38"/>
      <c r="KDD144" s="38"/>
      <c r="KDE144" s="38"/>
      <c r="KDF144" s="38"/>
      <c r="KDG144" s="38"/>
      <c r="KDH144" s="38"/>
      <c r="KDI144" s="38"/>
      <c r="KDJ144" s="38"/>
      <c r="KDK144" s="38"/>
      <c r="KDL144" s="38"/>
      <c r="KDM144" s="38"/>
      <c r="KDN144" s="38"/>
      <c r="KDO144" s="38"/>
      <c r="KDP144" s="38"/>
      <c r="KDQ144" s="38"/>
      <c r="KDR144" s="38"/>
      <c r="KDS144" s="38"/>
      <c r="KDT144" s="38"/>
      <c r="KDU144" s="38"/>
      <c r="KDV144" s="38"/>
      <c r="KDW144" s="38"/>
      <c r="KDX144" s="38"/>
      <c r="KDY144" s="38"/>
      <c r="KDZ144" s="38"/>
      <c r="KEA144" s="38"/>
      <c r="KEB144" s="38"/>
      <c r="KEC144" s="38"/>
      <c r="KED144" s="38"/>
      <c r="KEE144" s="38"/>
      <c r="KEF144" s="38"/>
      <c r="KEG144" s="38"/>
      <c r="KEH144" s="38"/>
      <c r="KEI144" s="38"/>
      <c r="KEJ144" s="38"/>
      <c r="KEK144" s="38"/>
      <c r="KEL144" s="38"/>
      <c r="KEM144" s="38"/>
      <c r="KEN144" s="38"/>
      <c r="KEO144" s="38"/>
      <c r="KEP144" s="38"/>
      <c r="KEQ144" s="38"/>
      <c r="KER144" s="38"/>
      <c r="KES144" s="38"/>
      <c r="KET144" s="38"/>
      <c r="KEU144" s="38"/>
      <c r="KEV144" s="38"/>
      <c r="KEW144" s="38"/>
      <c r="KEX144" s="38"/>
      <c r="KEY144" s="38"/>
      <c r="KEZ144" s="38"/>
      <c r="KFA144" s="38"/>
      <c r="KFB144" s="38"/>
      <c r="KFC144" s="38"/>
      <c r="KFD144" s="38"/>
      <c r="KFE144" s="38"/>
      <c r="KFF144" s="38"/>
      <c r="KFG144" s="38"/>
      <c r="KFH144" s="38"/>
      <c r="KFI144" s="38"/>
      <c r="KFJ144" s="38"/>
      <c r="KFK144" s="38"/>
      <c r="KFL144" s="38"/>
      <c r="KFM144" s="38"/>
      <c r="KFN144" s="38"/>
      <c r="KFO144" s="38"/>
      <c r="KFP144" s="38"/>
      <c r="KFQ144" s="38"/>
      <c r="KFR144" s="38"/>
      <c r="KFS144" s="38"/>
      <c r="KFT144" s="38"/>
      <c r="KFU144" s="38"/>
      <c r="KFV144" s="38"/>
      <c r="KFW144" s="38"/>
      <c r="KFX144" s="38"/>
      <c r="KFY144" s="38"/>
      <c r="KFZ144" s="38"/>
      <c r="KGA144" s="38"/>
      <c r="KGB144" s="38"/>
      <c r="KGC144" s="38"/>
      <c r="KGD144" s="38"/>
      <c r="KGE144" s="38"/>
      <c r="KGF144" s="38"/>
      <c r="KGG144" s="38"/>
      <c r="KGH144" s="38"/>
      <c r="KGI144" s="38"/>
      <c r="KGJ144" s="38"/>
      <c r="KGK144" s="38"/>
      <c r="KGL144" s="38"/>
      <c r="KGM144" s="38"/>
      <c r="KGN144" s="38"/>
      <c r="KGO144" s="38"/>
      <c r="KGP144" s="38"/>
      <c r="KGQ144" s="38"/>
      <c r="KGR144" s="38"/>
      <c r="KGS144" s="38"/>
      <c r="KGT144" s="38"/>
      <c r="KGU144" s="38"/>
      <c r="KGV144" s="38"/>
      <c r="KGW144" s="38"/>
      <c r="KGX144" s="38"/>
      <c r="KGY144" s="38"/>
      <c r="KGZ144" s="38"/>
      <c r="KHA144" s="38"/>
      <c r="KHB144" s="38"/>
      <c r="KHC144" s="38"/>
      <c r="KHD144" s="38"/>
      <c r="KHE144" s="38"/>
      <c r="KHF144" s="38"/>
      <c r="KHG144" s="38"/>
      <c r="KHH144" s="38"/>
      <c r="KHI144" s="38"/>
      <c r="KHJ144" s="38"/>
      <c r="KHK144" s="38"/>
      <c r="KHL144" s="38"/>
      <c r="KHM144" s="38"/>
      <c r="KHN144" s="38"/>
      <c r="KHO144" s="38"/>
      <c r="KHP144" s="38"/>
      <c r="KHQ144" s="38"/>
      <c r="KHR144" s="38"/>
      <c r="KHS144" s="38"/>
      <c r="KHT144" s="38"/>
      <c r="KHU144" s="38"/>
      <c r="KHV144" s="38"/>
      <c r="KHW144" s="38"/>
      <c r="KHX144" s="38"/>
      <c r="KHY144" s="38"/>
      <c r="KHZ144" s="38"/>
      <c r="KIA144" s="38"/>
      <c r="KIB144" s="38"/>
      <c r="KIC144" s="38"/>
      <c r="KID144" s="38"/>
      <c r="KIE144" s="38"/>
      <c r="KIF144" s="38"/>
      <c r="KIG144" s="38"/>
      <c r="KIH144" s="38"/>
      <c r="KII144" s="38"/>
      <c r="KIJ144" s="38"/>
      <c r="KIK144" s="38"/>
      <c r="KIL144" s="38"/>
      <c r="KIM144" s="38"/>
      <c r="KIN144" s="38"/>
      <c r="KIO144" s="38"/>
      <c r="KIP144" s="38"/>
      <c r="KIQ144" s="38"/>
      <c r="KIR144" s="38"/>
      <c r="KIS144" s="38"/>
      <c r="KIT144" s="38"/>
      <c r="KIU144" s="38"/>
      <c r="KIV144" s="38"/>
      <c r="KIW144" s="38"/>
      <c r="KIX144" s="38"/>
      <c r="KIY144" s="38"/>
      <c r="KIZ144" s="38"/>
      <c r="KJA144" s="38"/>
      <c r="KJB144" s="38"/>
      <c r="KJC144" s="38"/>
      <c r="KJD144" s="38"/>
      <c r="KJE144" s="38"/>
      <c r="KJF144" s="38"/>
      <c r="KJG144" s="38"/>
      <c r="KJH144" s="38"/>
      <c r="KJI144" s="38"/>
      <c r="KJJ144" s="38"/>
      <c r="KJK144" s="38"/>
      <c r="KJL144" s="38"/>
      <c r="KJM144" s="38"/>
      <c r="KJN144" s="38"/>
      <c r="KJO144" s="38"/>
      <c r="KJP144" s="38"/>
      <c r="KJQ144" s="38"/>
      <c r="KJR144" s="38"/>
      <c r="KJS144" s="38"/>
      <c r="KJT144" s="38"/>
      <c r="KJU144" s="38"/>
      <c r="KJV144" s="38"/>
      <c r="KJW144" s="38"/>
      <c r="KJX144" s="38"/>
      <c r="KJY144" s="38"/>
      <c r="KJZ144" s="38"/>
      <c r="KKA144" s="38"/>
      <c r="KKB144" s="38"/>
      <c r="KKC144" s="38"/>
      <c r="KKD144" s="38"/>
      <c r="KKE144" s="38"/>
      <c r="KKF144" s="38"/>
      <c r="KKG144" s="38"/>
      <c r="KKH144" s="38"/>
      <c r="KKI144" s="38"/>
      <c r="KKJ144" s="38"/>
      <c r="KKK144" s="38"/>
      <c r="KKL144" s="38"/>
      <c r="KKM144" s="38"/>
      <c r="KKN144" s="38"/>
      <c r="KKO144" s="38"/>
      <c r="KKP144" s="38"/>
      <c r="KKQ144" s="38"/>
      <c r="KKR144" s="38"/>
      <c r="KKS144" s="38"/>
      <c r="KKT144" s="38"/>
      <c r="KKU144" s="38"/>
      <c r="KKV144" s="38"/>
      <c r="KKW144" s="38"/>
      <c r="KKX144" s="38"/>
      <c r="KKY144" s="38"/>
      <c r="KKZ144" s="38"/>
      <c r="KLA144" s="38"/>
      <c r="KLB144" s="38"/>
      <c r="KLC144" s="38"/>
      <c r="KLD144" s="38"/>
      <c r="KLE144" s="38"/>
      <c r="KLF144" s="38"/>
      <c r="KLG144" s="38"/>
      <c r="KLH144" s="38"/>
      <c r="KLI144" s="38"/>
      <c r="KLJ144" s="38"/>
      <c r="KLK144" s="38"/>
      <c r="KLL144" s="38"/>
      <c r="KLM144" s="38"/>
      <c r="KLN144" s="38"/>
      <c r="KLO144" s="38"/>
      <c r="KLP144" s="38"/>
      <c r="KLQ144" s="38"/>
      <c r="KLR144" s="38"/>
      <c r="KLS144" s="38"/>
      <c r="KLT144" s="38"/>
      <c r="KLU144" s="38"/>
      <c r="KLV144" s="38"/>
      <c r="KLW144" s="38"/>
      <c r="KLX144" s="38"/>
      <c r="KLY144" s="38"/>
      <c r="KLZ144" s="38"/>
      <c r="KMA144" s="38"/>
      <c r="KMB144" s="38"/>
      <c r="KMC144" s="38"/>
      <c r="KMD144" s="38"/>
      <c r="KME144" s="38"/>
      <c r="KMF144" s="38"/>
      <c r="KMG144" s="38"/>
      <c r="KMH144" s="38"/>
      <c r="KMI144" s="38"/>
      <c r="KMJ144" s="38"/>
      <c r="KMK144" s="38"/>
      <c r="KML144" s="38"/>
      <c r="KMM144" s="38"/>
      <c r="KMN144" s="38"/>
      <c r="KMO144" s="38"/>
      <c r="KMP144" s="38"/>
      <c r="KMQ144" s="38"/>
      <c r="KMR144" s="38"/>
      <c r="KMS144" s="38"/>
      <c r="KMT144" s="38"/>
      <c r="KMU144" s="38"/>
      <c r="KMV144" s="38"/>
      <c r="KMW144" s="38"/>
      <c r="KMX144" s="38"/>
      <c r="KMY144" s="38"/>
      <c r="KMZ144" s="38"/>
      <c r="KNA144" s="38"/>
      <c r="KNB144" s="38"/>
      <c r="KNC144" s="38"/>
      <c r="KND144" s="38"/>
      <c r="KNE144" s="38"/>
      <c r="KNF144" s="38"/>
      <c r="KNG144" s="38"/>
      <c r="KNH144" s="38"/>
      <c r="KNI144" s="38"/>
      <c r="KNJ144" s="38"/>
      <c r="KNK144" s="38"/>
      <c r="KNL144" s="38"/>
      <c r="KNM144" s="38"/>
      <c r="KNN144" s="38"/>
      <c r="KNO144" s="38"/>
      <c r="KNP144" s="38"/>
      <c r="KNQ144" s="38"/>
      <c r="KNR144" s="38"/>
      <c r="KNS144" s="38"/>
      <c r="KNT144" s="38"/>
      <c r="KNU144" s="38"/>
      <c r="KNV144" s="38"/>
      <c r="KNW144" s="38"/>
      <c r="KNX144" s="38"/>
      <c r="KNY144" s="38"/>
      <c r="KNZ144" s="38"/>
      <c r="KOA144" s="38"/>
      <c r="KOB144" s="38"/>
      <c r="KOC144" s="38"/>
      <c r="KOD144" s="38"/>
      <c r="KOE144" s="38"/>
      <c r="KOF144" s="38"/>
      <c r="KOG144" s="38"/>
      <c r="KOH144" s="38"/>
      <c r="KOI144" s="38"/>
      <c r="KOJ144" s="38"/>
      <c r="KOK144" s="38"/>
      <c r="KOL144" s="38"/>
      <c r="KOM144" s="38"/>
      <c r="KON144" s="38"/>
      <c r="KOO144" s="38"/>
      <c r="KOP144" s="38"/>
      <c r="KOQ144" s="38"/>
      <c r="KOR144" s="38"/>
      <c r="KOS144" s="38"/>
      <c r="KOT144" s="38"/>
      <c r="KOU144" s="38"/>
      <c r="KOV144" s="38"/>
      <c r="KOW144" s="38"/>
      <c r="KOX144" s="38"/>
      <c r="KOY144" s="38"/>
      <c r="KOZ144" s="38"/>
      <c r="KPA144" s="38"/>
      <c r="KPB144" s="38"/>
      <c r="KPC144" s="38"/>
      <c r="KPD144" s="38"/>
      <c r="KPE144" s="38"/>
      <c r="KPF144" s="38"/>
      <c r="KPG144" s="38"/>
      <c r="KPH144" s="38"/>
      <c r="KPI144" s="38"/>
      <c r="KPJ144" s="38"/>
      <c r="KPK144" s="38"/>
      <c r="KPL144" s="38"/>
      <c r="KPM144" s="38"/>
      <c r="KPN144" s="38"/>
      <c r="KPO144" s="38"/>
      <c r="KPP144" s="38"/>
      <c r="KPQ144" s="38"/>
      <c r="KPR144" s="38"/>
      <c r="KPS144" s="38"/>
      <c r="KPT144" s="38"/>
      <c r="KPU144" s="38"/>
      <c r="KPV144" s="38"/>
      <c r="KPW144" s="38"/>
      <c r="KPX144" s="38"/>
      <c r="KPY144" s="38"/>
      <c r="KPZ144" s="38"/>
      <c r="KQA144" s="38"/>
      <c r="KQB144" s="38"/>
      <c r="KQC144" s="38"/>
      <c r="KQD144" s="38"/>
      <c r="KQE144" s="38"/>
      <c r="KQF144" s="38"/>
      <c r="KQG144" s="38"/>
      <c r="KQH144" s="38"/>
      <c r="KQI144" s="38"/>
      <c r="KQJ144" s="38"/>
      <c r="KQK144" s="38"/>
      <c r="KQL144" s="38"/>
      <c r="KQM144" s="38"/>
      <c r="KQN144" s="38"/>
      <c r="KQO144" s="38"/>
      <c r="KQP144" s="38"/>
      <c r="KQQ144" s="38"/>
      <c r="KQR144" s="38"/>
      <c r="KQS144" s="38"/>
      <c r="KQT144" s="38"/>
      <c r="KQU144" s="38"/>
      <c r="KQV144" s="38"/>
      <c r="KQW144" s="38"/>
      <c r="KQX144" s="38"/>
      <c r="KQY144" s="38"/>
      <c r="KQZ144" s="38"/>
      <c r="KRA144" s="38"/>
      <c r="KRB144" s="38"/>
      <c r="KRC144" s="38"/>
      <c r="KRD144" s="38"/>
      <c r="KRE144" s="38"/>
      <c r="KRF144" s="38"/>
      <c r="KRG144" s="38"/>
      <c r="KRH144" s="38"/>
      <c r="KRI144" s="38"/>
      <c r="KRJ144" s="38"/>
      <c r="KRK144" s="38"/>
      <c r="KRL144" s="38"/>
      <c r="KRM144" s="38"/>
      <c r="KRN144" s="38"/>
      <c r="KRO144" s="38"/>
      <c r="KRP144" s="38"/>
      <c r="KRQ144" s="38"/>
      <c r="KRR144" s="38"/>
      <c r="KRS144" s="38"/>
      <c r="KRT144" s="38"/>
      <c r="KRU144" s="38"/>
      <c r="KRV144" s="38"/>
      <c r="KRW144" s="38"/>
      <c r="KRX144" s="38"/>
      <c r="KRY144" s="38"/>
      <c r="KRZ144" s="38"/>
      <c r="KSA144" s="38"/>
      <c r="KSB144" s="38"/>
      <c r="KSC144" s="38"/>
      <c r="KSD144" s="38"/>
      <c r="KSE144" s="38"/>
      <c r="KSF144" s="38"/>
      <c r="KSG144" s="38"/>
      <c r="KSH144" s="38"/>
      <c r="KSI144" s="38"/>
      <c r="KSJ144" s="38"/>
      <c r="KSK144" s="38"/>
      <c r="KSL144" s="38"/>
      <c r="KSM144" s="38"/>
      <c r="KSN144" s="38"/>
      <c r="KSO144" s="38"/>
      <c r="KSP144" s="38"/>
      <c r="KSQ144" s="38"/>
      <c r="KSR144" s="38"/>
      <c r="KSS144" s="38"/>
      <c r="KST144" s="38"/>
      <c r="KSU144" s="38"/>
      <c r="KSV144" s="38"/>
      <c r="KSW144" s="38"/>
      <c r="KSX144" s="38"/>
      <c r="KSY144" s="38"/>
      <c r="KSZ144" s="38"/>
      <c r="KTA144" s="38"/>
      <c r="KTB144" s="38"/>
      <c r="KTC144" s="38"/>
      <c r="KTD144" s="38"/>
      <c r="KTE144" s="38"/>
      <c r="KTF144" s="38"/>
      <c r="KTG144" s="38"/>
      <c r="KTH144" s="38"/>
      <c r="KTI144" s="38"/>
      <c r="KTJ144" s="38"/>
      <c r="KTK144" s="38"/>
      <c r="KTL144" s="38"/>
      <c r="KTM144" s="38"/>
      <c r="KTN144" s="38"/>
      <c r="KTO144" s="38"/>
      <c r="KTP144" s="38"/>
      <c r="KTQ144" s="38"/>
      <c r="KTR144" s="38"/>
      <c r="KTS144" s="38"/>
      <c r="KTT144" s="38"/>
      <c r="KTU144" s="38"/>
      <c r="KTV144" s="38"/>
      <c r="KTW144" s="38"/>
      <c r="KTX144" s="38"/>
      <c r="KTY144" s="38"/>
      <c r="KTZ144" s="38"/>
      <c r="KUA144" s="38"/>
      <c r="KUB144" s="38"/>
      <c r="KUC144" s="38"/>
      <c r="KUD144" s="38"/>
      <c r="KUE144" s="38"/>
      <c r="KUF144" s="38"/>
      <c r="KUG144" s="38"/>
      <c r="KUH144" s="38"/>
      <c r="KUI144" s="38"/>
      <c r="KUJ144" s="38"/>
      <c r="KUK144" s="38"/>
      <c r="KUL144" s="38"/>
      <c r="KUM144" s="38"/>
      <c r="KUN144" s="38"/>
      <c r="KUO144" s="38"/>
      <c r="KUP144" s="38"/>
      <c r="KUQ144" s="38"/>
      <c r="KUR144" s="38"/>
      <c r="KUS144" s="38"/>
      <c r="KUT144" s="38"/>
      <c r="KUU144" s="38"/>
      <c r="KUV144" s="38"/>
      <c r="KUW144" s="38"/>
      <c r="KUX144" s="38"/>
      <c r="KUY144" s="38"/>
      <c r="KUZ144" s="38"/>
      <c r="KVA144" s="38"/>
      <c r="KVB144" s="38"/>
      <c r="KVC144" s="38"/>
      <c r="KVD144" s="38"/>
      <c r="KVE144" s="38"/>
      <c r="KVF144" s="38"/>
      <c r="KVG144" s="38"/>
      <c r="KVH144" s="38"/>
      <c r="KVI144" s="38"/>
      <c r="KVJ144" s="38"/>
      <c r="KVK144" s="38"/>
      <c r="KVL144" s="38"/>
      <c r="KVM144" s="38"/>
      <c r="KVN144" s="38"/>
      <c r="KVO144" s="38"/>
      <c r="KVP144" s="38"/>
      <c r="KVQ144" s="38"/>
      <c r="KVR144" s="38"/>
      <c r="KVS144" s="38"/>
      <c r="KVT144" s="38"/>
      <c r="KVU144" s="38"/>
      <c r="KVV144" s="38"/>
      <c r="KVW144" s="38"/>
      <c r="KVX144" s="38"/>
      <c r="KVY144" s="38"/>
      <c r="KVZ144" s="38"/>
      <c r="KWA144" s="38"/>
      <c r="KWB144" s="38"/>
      <c r="KWC144" s="38"/>
      <c r="KWD144" s="38"/>
      <c r="KWE144" s="38"/>
      <c r="KWF144" s="38"/>
      <c r="KWG144" s="38"/>
      <c r="KWH144" s="38"/>
      <c r="KWI144" s="38"/>
      <c r="KWJ144" s="38"/>
      <c r="KWK144" s="38"/>
      <c r="KWL144" s="38"/>
      <c r="KWM144" s="38"/>
      <c r="KWN144" s="38"/>
      <c r="KWO144" s="38"/>
      <c r="KWP144" s="38"/>
      <c r="KWQ144" s="38"/>
      <c r="KWR144" s="38"/>
      <c r="KWS144" s="38"/>
      <c r="KWT144" s="38"/>
      <c r="KWU144" s="38"/>
      <c r="KWV144" s="38"/>
      <c r="KWW144" s="38"/>
      <c r="KWX144" s="38"/>
      <c r="KWY144" s="38"/>
      <c r="KWZ144" s="38"/>
      <c r="KXA144" s="38"/>
      <c r="KXB144" s="38"/>
      <c r="KXC144" s="38"/>
      <c r="KXD144" s="38"/>
      <c r="KXE144" s="38"/>
      <c r="KXF144" s="38"/>
      <c r="KXG144" s="38"/>
      <c r="KXH144" s="38"/>
      <c r="KXI144" s="38"/>
      <c r="KXJ144" s="38"/>
      <c r="KXK144" s="38"/>
      <c r="KXL144" s="38"/>
      <c r="KXM144" s="38"/>
      <c r="KXN144" s="38"/>
      <c r="KXO144" s="38"/>
      <c r="KXP144" s="38"/>
      <c r="KXQ144" s="38"/>
      <c r="KXR144" s="38"/>
      <c r="KXS144" s="38"/>
      <c r="KXT144" s="38"/>
      <c r="KXU144" s="38"/>
      <c r="KXV144" s="38"/>
      <c r="KXW144" s="38"/>
      <c r="KXX144" s="38"/>
      <c r="KXY144" s="38"/>
      <c r="KXZ144" s="38"/>
      <c r="KYA144" s="38"/>
      <c r="KYB144" s="38"/>
      <c r="KYC144" s="38"/>
      <c r="KYD144" s="38"/>
      <c r="KYE144" s="38"/>
      <c r="KYF144" s="38"/>
      <c r="KYG144" s="38"/>
      <c r="KYH144" s="38"/>
      <c r="KYI144" s="38"/>
      <c r="KYJ144" s="38"/>
      <c r="KYK144" s="38"/>
      <c r="KYL144" s="38"/>
      <c r="KYM144" s="38"/>
      <c r="KYN144" s="38"/>
      <c r="KYO144" s="38"/>
      <c r="KYP144" s="38"/>
      <c r="KYQ144" s="38"/>
      <c r="KYR144" s="38"/>
      <c r="KYS144" s="38"/>
      <c r="KYT144" s="38"/>
      <c r="KYU144" s="38"/>
      <c r="KYV144" s="38"/>
      <c r="KYW144" s="38"/>
      <c r="KYX144" s="38"/>
      <c r="KYY144" s="38"/>
      <c r="KYZ144" s="38"/>
      <c r="KZA144" s="38"/>
      <c r="KZB144" s="38"/>
      <c r="KZC144" s="38"/>
      <c r="KZD144" s="38"/>
      <c r="KZE144" s="38"/>
      <c r="KZF144" s="38"/>
      <c r="KZG144" s="38"/>
      <c r="KZH144" s="38"/>
      <c r="KZI144" s="38"/>
      <c r="KZJ144" s="38"/>
      <c r="KZK144" s="38"/>
      <c r="KZL144" s="38"/>
      <c r="KZM144" s="38"/>
      <c r="KZN144" s="38"/>
      <c r="KZO144" s="38"/>
      <c r="KZP144" s="38"/>
      <c r="KZQ144" s="38"/>
      <c r="KZR144" s="38"/>
      <c r="KZS144" s="38"/>
      <c r="KZT144" s="38"/>
      <c r="KZU144" s="38"/>
      <c r="KZV144" s="38"/>
      <c r="KZW144" s="38"/>
      <c r="KZX144" s="38"/>
      <c r="KZY144" s="38"/>
      <c r="KZZ144" s="38"/>
      <c r="LAA144" s="38"/>
      <c r="LAB144" s="38"/>
      <c r="LAC144" s="38"/>
      <c r="LAD144" s="38"/>
      <c r="LAE144" s="38"/>
      <c r="LAF144" s="38"/>
      <c r="LAG144" s="38"/>
      <c r="LAH144" s="38"/>
      <c r="LAI144" s="38"/>
      <c r="LAJ144" s="38"/>
      <c r="LAK144" s="38"/>
      <c r="LAL144" s="38"/>
      <c r="LAM144" s="38"/>
      <c r="LAN144" s="38"/>
      <c r="LAO144" s="38"/>
      <c r="LAP144" s="38"/>
      <c r="LAQ144" s="38"/>
      <c r="LAR144" s="38"/>
      <c r="LAS144" s="38"/>
      <c r="LAT144" s="38"/>
      <c r="LAU144" s="38"/>
      <c r="LAV144" s="38"/>
      <c r="LAW144" s="38"/>
      <c r="LAX144" s="38"/>
      <c r="LAY144" s="38"/>
      <c r="LAZ144" s="38"/>
      <c r="LBA144" s="38"/>
      <c r="LBB144" s="38"/>
      <c r="LBC144" s="38"/>
      <c r="LBD144" s="38"/>
      <c r="LBE144" s="38"/>
      <c r="LBF144" s="38"/>
      <c r="LBG144" s="38"/>
      <c r="LBH144" s="38"/>
      <c r="LBI144" s="38"/>
      <c r="LBJ144" s="38"/>
      <c r="LBK144" s="38"/>
      <c r="LBL144" s="38"/>
      <c r="LBM144" s="38"/>
      <c r="LBN144" s="38"/>
      <c r="LBO144" s="38"/>
      <c r="LBP144" s="38"/>
      <c r="LBQ144" s="38"/>
      <c r="LBR144" s="38"/>
      <c r="LBS144" s="38"/>
      <c r="LBT144" s="38"/>
      <c r="LBU144" s="38"/>
      <c r="LBV144" s="38"/>
      <c r="LBW144" s="38"/>
      <c r="LBX144" s="38"/>
      <c r="LBY144" s="38"/>
      <c r="LBZ144" s="38"/>
      <c r="LCA144" s="38"/>
      <c r="LCB144" s="38"/>
      <c r="LCC144" s="38"/>
      <c r="LCD144" s="38"/>
      <c r="LCE144" s="38"/>
      <c r="LCF144" s="38"/>
      <c r="LCG144" s="38"/>
      <c r="LCH144" s="38"/>
      <c r="LCI144" s="38"/>
      <c r="LCJ144" s="38"/>
      <c r="LCK144" s="38"/>
      <c r="LCL144" s="38"/>
      <c r="LCM144" s="38"/>
      <c r="LCN144" s="38"/>
      <c r="LCO144" s="38"/>
      <c r="LCP144" s="38"/>
      <c r="LCQ144" s="38"/>
      <c r="LCR144" s="38"/>
      <c r="LCS144" s="38"/>
      <c r="LCT144" s="38"/>
      <c r="LCU144" s="38"/>
      <c r="LCV144" s="38"/>
      <c r="LCW144" s="38"/>
      <c r="LCX144" s="38"/>
      <c r="LCY144" s="38"/>
      <c r="LCZ144" s="38"/>
      <c r="LDA144" s="38"/>
      <c r="LDB144" s="38"/>
      <c r="LDC144" s="38"/>
      <c r="LDD144" s="38"/>
      <c r="LDE144" s="38"/>
      <c r="LDF144" s="38"/>
      <c r="LDG144" s="38"/>
      <c r="LDH144" s="38"/>
      <c r="LDI144" s="38"/>
      <c r="LDJ144" s="38"/>
      <c r="LDK144" s="38"/>
      <c r="LDL144" s="38"/>
      <c r="LDM144" s="38"/>
      <c r="LDN144" s="38"/>
      <c r="LDO144" s="38"/>
      <c r="LDP144" s="38"/>
      <c r="LDQ144" s="38"/>
      <c r="LDR144" s="38"/>
      <c r="LDS144" s="38"/>
      <c r="LDT144" s="38"/>
      <c r="LDU144" s="38"/>
      <c r="LDV144" s="38"/>
      <c r="LDW144" s="38"/>
      <c r="LDX144" s="38"/>
      <c r="LDY144" s="38"/>
      <c r="LDZ144" s="38"/>
      <c r="LEA144" s="38"/>
      <c r="LEB144" s="38"/>
      <c r="LEC144" s="38"/>
      <c r="LED144" s="38"/>
      <c r="LEE144" s="38"/>
      <c r="LEF144" s="38"/>
      <c r="LEG144" s="38"/>
      <c r="LEH144" s="38"/>
      <c r="LEI144" s="38"/>
      <c r="LEJ144" s="38"/>
      <c r="LEK144" s="38"/>
      <c r="LEL144" s="38"/>
      <c r="LEM144" s="38"/>
      <c r="LEN144" s="38"/>
      <c r="LEO144" s="38"/>
      <c r="LEP144" s="38"/>
      <c r="LEQ144" s="38"/>
      <c r="LER144" s="38"/>
      <c r="LES144" s="38"/>
      <c r="LET144" s="38"/>
      <c r="LEU144" s="38"/>
      <c r="LEV144" s="38"/>
      <c r="LEW144" s="38"/>
      <c r="LEX144" s="38"/>
      <c r="LEY144" s="38"/>
      <c r="LEZ144" s="38"/>
      <c r="LFA144" s="38"/>
      <c r="LFB144" s="38"/>
      <c r="LFC144" s="38"/>
      <c r="LFD144" s="38"/>
      <c r="LFE144" s="38"/>
      <c r="LFF144" s="38"/>
      <c r="LFG144" s="38"/>
      <c r="LFH144" s="38"/>
      <c r="LFI144" s="38"/>
      <c r="LFJ144" s="38"/>
      <c r="LFK144" s="38"/>
      <c r="LFL144" s="38"/>
      <c r="LFM144" s="38"/>
      <c r="LFN144" s="38"/>
      <c r="LFO144" s="38"/>
      <c r="LFP144" s="38"/>
      <c r="LFQ144" s="38"/>
      <c r="LFR144" s="38"/>
      <c r="LFS144" s="38"/>
      <c r="LFT144" s="38"/>
      <c r="LFU144" s="38"/>
      <c r="LFV144" s="38"/>
      <c r="LFW144" s="38"/>
      <c r="LFX144" s="38"/>
      <c r="LFY144" s="38"/>
      <c r="LFZ144" s="38"/>
      <c r="LGA144" s="38"/>
      <c r="LGB144" s="38"/>
      <c r="LGC144" s="38"/>
      <c r="LGD144" s="38"/>
      <c r="LGE144" s="38"/>
      <c r="LGF144" s="38"/>
      <c r="LGG144" s="38"/>
      <c r="LGH144" s="38"/>
      <c r="LGI144" s="38"/>
      <c r="LGJ144" s="38"/>
      <c r="LGK144" s="38"/>
      <c r="LGL144" s="38"/>
      <c r="LGM144" s="38"/>
      <c r="LGN144" s="38"/>
      <c r="LGO144" s="38"/>
      <c r="LGP144" s="38"/>
      <c r="LGQ144" s="38"/>
      <c r="LGR144" s="38"/>
      <c r="LGS144" s="38"/>
      <c r="LGT144" s="38"/>
      <c r="LGU144" s="38"/>
      <c r="LGV144" s="38"/>
      <c r="LGW144" s="38"/>
      <c r="LGX144" s="38"/>
      <c r="LGY144" s="38"/>
      <c r="LGZ144" s="38"/>
      <c r="LHA144" s="38"/>
      <c r="LHB144" s="38"/>
      <c r="LHC144" s="38"/>
      <c r="LHD144" s="38"/>
      <c r="LHE144" s="38"/>
      <c r="LHF144" s="38"/>
      <c r="LHG144" s="38"/>
      <c r="LHH144" s="38"/>
      <c r="LHI144" s="38"/>
      <c r="LHJ144" s="38"/>
      <c r="LHK144" s="38"/>
      <c r="LHL144" s="38"/>
      <c r="LHM144" s="38"/>
      <c r="LHN144" s="38"/>
      <c r="LHO144" s="38"/>
      <c r="LHP144" s="38"/>
      <c r="LHQ144" s="38"/>
      <c r="LHR144" s="38"/>
      <c r="LHS144" s="38"/>
      <c r="LHT144" s="38"/>
      <c r="LHU144" s="38"/>
      <c r="LHV144" s="38"/>
      <c r="LHW144" s="38"/>
      <c r="LHX144" s="38"/>
      <c r="LHY144" s="38"/>
      <c r="LHZ144" s="38"/>
      <c r="LIA144" s="38"/>
      <c r="LIB144" s="38"/>
      <c r="LIC144" s="38"/>
      <c r="LID144" s="38"/>
      <c r="LIE144" s="38"/>
      <c r="LIF144" s="38"/>
      <c r="LIG144" s="38"/>
      <c r="LIH144" s="38"/>
      <c r="LII144" s="38"/>
      <c r="LIJ144" s="38"/>
      <c r="LIK144" s="38"/>
      <c r="LIL144" s="38"/>
      <c r="LIM144" s="38"/>
      <c r="LIN144" s="38"/>
      <c r="LIO144" s="38"/>
      <c r="LIP144" s="38"/>
      <c r="LIQ144" s="38"/>
      <c r="LIR144" s="38"/>
      <c r="LIS144" s="38"/>
      <c r="LIT144" s="38"/>
      <c r="LIU144" s="38"/>
      <c r="LIV144" s="38"/>
      <c r="LIW144" s="38"/>
      <c r="LIX144" s="38"/>
      <c r="LIY144" s="38"/>
      <c r="LIZ144" s="38"/>
      <c r="LJA144" s="38"/>
      <c r="LJB144" s="38"/>
      <c r="LJC144" s="38"/>
      <c r="LJD144" s="38"/>
      <c r="LJE144" s="38"/>
      <c r="LJF144" s="38"/>
      <c r="LJG144" s="38"/>
      <c r="LJH144" s="38"/>
      <c r="LJI144" s="38"/>
      <c r="LJJ144" s="38"/>
      <c r="LJK144" s="38"/>
      <c r="LJL144" s="38"/>
      <c r="LJM144" s="38"/>
      <c r="LJN144" s="38"/>
      <c r="LJO144" s="38"/>
      <c r="LJP144" s="38"/>
      <c r="LJQ144" s="38"/>
      <c r="LJR144" s="38"/>
      <c r="LJS144" s="38"/>
      <c r="LJT144" s="38"/>
      <c r="LJU144" s="38"/>
      <c r="LJV144" s="38"/>
      <c r="LJW144" s="38"/>
      <c r="LJX144" s="38"/>
      <c r="LJY144" s="38"/>
      <c r="LJZ144" s="38"/>
      <c r="LKA144" s="38"/>
      <c r="LKB144" s="38"/>
      <c r="LKC144" s="38"/>
      <c r="LKD144" s="38"/>
      <c r="LKE144" s="38"/>
      <c r="LKF144" s="38"/>
      <c r="LKG144" s="38"/>
      <c r="LKH144" s="38"/>
      <c r="LKI144" s="38"/>
      <c r="LKJ144" s="38"/>
      <c r="LKK144" s="38"/>
      <c r="LKL144" s="38"/>
      <c r="LKM144" s="38"/>
      <c r="LKN144" s="38"/>
      <c r="LKO144" s="38"/>
      <c r="LKP144" s="38"/>
      <c r="LKQ144" s="38"/>
      <c r="LKR144" s="38"/>
      <c r="LKS144" s="38"/>
      <c r="LKT144" s="38"/>
      <c r="LKU144" s="38"/>
      <c r="LKV144" s="38"/>
      <c r="LKW144" s="38"/>
      <c r="LKX144" s="38"/>
      <c r="LKY144" s="38"/>
      <c r="LKZ144" s="38"/>
      <c r="LLA144" s="38"/>
      <c r="LLB144" s="38"/>
      <c r="LLC144" s="38"/>
      <c r="LLD144" s="38"/>
      <c r="LLE144" s="38"/>
      <c r="LLF144" s="38"/>
      <c r="LLG144" s="38"/>
      <c r="LLH144" s="38"/>
      <c r="LLI144" s="38"/>
      <c r="LLJ144" s="38"/>
      <c r="LLK144" s="38"/>
      <c r="LLL144" s="38"/>
      <c r="LLM144" s="38"/>
      <c r="LLN144" s="38"/>
      <c r="LLO144" s="38"/>
      <c r="LLP144" s="38"/>
      <c r="LLQ144" s="38"/>
      <c r="LLR144" s="38"/>
      <c r="LLS144" s="38"/>
      <c r="LLT144" s="38"/>
      <c r="LLU144" s="38"/>
      <c r="LLV144" s="38"/>
      <c r="LLW144" s="38"/>
      <c r="LLX144" s="38"/>
      <c r="LLY144" s="38"/>
      <c r="LLZ144" s="38"/>
      <c r="LMA144" s="38"/>
      <c r="LMB144" s="38"/>
      <c r="LMC144" s="38"/>
      <c r="LMD144" s="38"/>
      <c r="LME144" s="38"/>
      <c r="LMF144" s="38"/>
      <c r="LMG144" s="38"/>
      <c r="LMH144" s="38"/>
      <c r="LMI144" s="38"/>
      <c r="LMJ144" s="38"/>
      <c r="LMK144" s="38"/>
      <c r="LML144" s="38"/>
      <c r="LMM144" s="38"/>
      <c r="LMN144" s="38"/>
      <c r="LMO144" s="38"/>
      <c r="LMP144" s="38"/>
      <c r="LMQ144" s="38"/>
      <c r="LMR144" s="38"/>
      <c r="LMS144" s="38"/>
      <c r="LMT144" s="38"/>
      <c r="LMU144" s="38"/>
      <c r="LMV144" s="38"/>
      <c r="LMW144" s="38"/>
      <c r="LMX144" s="38"/>
      <c r="LMY144" s="38"/>
      <c r="LMZ144" s="38"/>
      <c r="LNA144" s="38"/>
      <c r="LNB144" s="38"/>
      <c r="LNC144" s="38"/>
      <c r="LND144" s="38"/>
      <c r="LNE144" s="38"/>
      <c r="LNF144" s="38"/>
      <c r="LNG144" s="38"/>
      <c r="LNH144" s="38"/>
      <c r="LNI144" s="38"/>
      <c r="LNJ144" s="38"/>
      <c r="LNK144" s="38"/>
      <c r="LNL144" s="38"/>
      <c r="LNM144" s="38"/>
      <c r="LNN144" s="38"/>
      <c r="LNO144" s="38"/>
      <c r="LNP144" s="38"/>
      <c r="LNQ144" s="38"/>
      <c r="LNR144" s="38"/>
      <c r="LNS144" s="38"/>
      <c r="LNT144" s="38"/>
      <c r="LNU144" s="38"/>
      <c r="LNV144" s="38"/>
      <c r="LNW144" s="38"/>
      <c r="LNX144" s="38"/>
      <c r="LNY144" s="38"/>
      <c r="LNZ144" s="38"/>
      <c r="LOA144" s="38"/>
      <c r="LOB144" s="38"/>
      <c r="LOC144" s="38"/>
      <c r="LOD144" s="38"/>
      <c r="LOE144" s="38"/>
      <c r="LOF144" s="38"/>
      <c r="LOG144" s="38"/>
      <c r="LOH144" s="38"/>
      <c r="LOI144" s="38"/>
      <c r="LOJ144" s="38"/>
      <c r="LOK144" s="38"/>
      <c r="LOL144" s="38"/>
      <c r="LOM144" s="38"/>
      <c r="LON144" s="38"/>
      <c r="LOO144" s="38"/>
      <c r="LOP144" s="38"/>
      <c r="LOQ144" s="38"/>
      <c r="LOR144" s="38"/>
      <c r="LOS144" s="38"/>
      <c r="LOT144" s="38"/>
      <c r="LOU144" s="38"/>
      <c r="LOV144" s="38"/>
      <c r="LOW144" s="38"/>
      <c r="LOX144" s="38"/>
      <c r="LOY144" s="38"/>
      <c r="LOZ144" s="38"/>
      <c r="LPA144" s="38"/>
      <c r="LPB144" s="38"/>
      <c r="LPC144" s="38"/>
      <c r="LPD144" s="38"/>
      <c r="LPE144" s="38"/>
      <c r="LPF144" s="38"/>
      <c r="LPG144" s="38"/>
      <c r="LPH144" s="38"/>
      <c r="LPI144" s="38"/>
      <c r="LPJ144" s="38"/>
      <c r="LPK144" s="38"/>
      <c r="LPL144" s="38"/>
      <c r="LPM144" s="38"/>
      <c r="LPN144" s="38"/>
      <c r="LPO144" s="38"/>
      <c r="LPP144" s="38"/>
      <c r="LPQ144" s="38"/>
      <c r="LPR144" s="38"/>
      <c r="LPS144" s="38"/>
      <c r="LPT144" s="38"/>
      <c r="LPU144" s="38"/>
      <c r="LPV144" s="38"/>
      <c r="LPW144" s="38"/>
      <c r="LPX144" s="38"/>
      <c r="LPY144" s="38"/>
      <c r="LPZ144" s="38"/>
      <c r="LQA144" s="38"/>
      <c r="LQB144" s="38"/>
      <c r="LQC144" s="38"/>
      <c r="LQD144" s="38"/>
      <c r="LQE144" s="38"/>
      <c r="LQF144" s="38"/>
      <c r="LQG144" s="38"/>
      <c r="LQH144" s="38"/>
      <c r="LQI144" s="38"/>
      <c r="LQJ144" s="38"/>
      <c r="LQK144" s="38"/>
      <c r="LQL144" s="38"/>
      <c r="LQM144" s="38"/>
      <c r="LQN144" s="38"/>
      <c r="LQO144" s="38"/>
      <c r="LQP144" s="38"/>
      <c r="LQQ144" s="38"/>
      <c r="LQR144" s="38"/>
      <c r="LQS144" s="38"/>
      <c r="LQT144" s="38"/>
      <c r="LQU144" s="38"/>
      <c r="LQV144" s="38"/>
      <c r="LQW144" s="38"/>
      <c r="LQX144" s="38"/>
      <c r="LQY144" s="38"/>
      <c r="LQZ144" s="38"/>
      <c r="LRA144" s="38"/>
      <c r="LRB144" s="38"/>
      <c r="LRC144" s="38"/>
      <c r="LRD144" s="38"/>
      <c r="LRE144" s="38"/>
      <c r="LRF144" s="38"/>
      <c r="LRG144" s="38"/>
      <c r="LRH144" s="38"/>
      <c r="LRI144" s="38"/>
      <c r="LRJ144" s="38"/>
      <c r="LRK144" s="38"/>
      <c r="LRL144" s="38"/>
      <c r="LRM144" s="38"/>
      <c r="LRN144" s="38"/>
      <c r="LRO144" s="38"/>
      <c r="LRP144" s="38"/>
      <c r="LRQ144" s="38"/>
      <c r="LRR144" s="38"/>
      <c r="LRS144" s="38"/>
      <c r="LRT144" s="38"/>
      <c r="LRU144" s="38"/>
      <c r="LRV144" s="38"/>
      <c r="LRW144" s="38"/>
      <c r="LRX144" s="38"/>
      <c r="LRY144" s="38"/>
      <c r="LRZ144" s="38"/>
      <c r="LSA144" s="38"/>
      <c r="LSB144" s="38"/>
      <c r="LSC144" s="38"/>
      <c r="LSD144" s="38"/>
      <c r="LSE144" s="38"/>
      <c r="LSF144" s="38"/>
      <c r="LSG144" s="38"/>
      <c r="LSH144" s="38"/>
      <c r="LSI144" s="38"/>
      <c r="LSJ144" s="38"/>
      <c r="LSK144" s="38"/>
      <c r="LSL144" s="38"/>
      <c r="LSM144" s="38"/>
      <c r="LSN144" s="38"/>
      <c r="LSO144" s="38"/>
      <c r="LSP144" s="38"/>
      <c r="LSQ144" s="38"/>
      <c r="LSR144" s="38"/>
      <c r="LSS144" s="38"/>
      <c r="LST144" s="38"/>
      <c r="LSU144" s="38"/>
      <c r="LSV144" s="38"/>
      <c r="LSW144" s="38"/>
      <c r="LSX144" s="38"/>
      <c r="LSY144" s="38"/>
      <c r="LSZ144" s="38"/>
      <c r="LTA144" s="38"/>
      <c r="LTB144" s="38"/>
      <c r="LTC144" s="38"/>
      <c r="LTD144" s="38"/>
      <c r="LTE144" s="38"/>
      <c r="LTF144" s="38"/>
      <c r="LTG144" s="38"/>
      <c r="LTH144" s="38"/>
      <c r="LTI144" s="38"/>
      <c r="LTJ144" s="38"/>
      <c r="LTK144" s="38"/>
      <c r="LTL144" s="38"/>
      <c r="LTM144" s="38"/>
      <c r="LTN144" s="38"/>
      <c r="LTO144" s="38"/>
      <c r="LTP144" s="38"/>
      <c r="LTQ144" s="38"/>
      <c r="LTR144" s="38"/>
      <c r="LTS144" s="38"/>
      <c r="LTT144" s="38"/>
      <c r="LTU144" s="38"/>
      <c r="LTV144" s="38"/>
      <c r="LTW144" s="38"/>
      <c r="LTX144" s="38"/>
      <c r="LTY144" s="38"/>
      <c r="LTZ144" s="38"/>
      <c r="LUA144" s="38"/>
      <c r="LUB144" s="38"/>
      <c r="LUC144" s="38"/>
      <c r="LUD144" s="38"/>
      <c r="LUE144" s="38"/>
      <c r="LUF144" s="38"/>
      <c r="LUG144" s="38"/>
      <c r="LUH144" s="38"/>
      <c r="LUI144" s="38"/>
      <c r="LUJ144" s="38"/>
      <c r="LUK144" s="38"/>
      <c r="LUL144" s="38"/>
      <c r="LUM144" s="38"/>
      <c r="LUN144" s="38"/>
      <c r="LUO144" s="38"/>
      <c r="LUP144" s="38"/>
      <c r="LUQ144" s="38"/>
      <c r="LUR144" s="38"/>
      <c r="LUS144" s="38"/>
      <c r="LUT144" s="38"/>
      <c r="LUU144" s="38"/>
      <c r="LUV144" s="38"/>
      <c r="LUW144" s="38"/>
      <c r="LUX144" s="38"/>
      <c r="LUY144" s="38"/>
      <c r="LUZ144" s="38"/>
      <c r="LVA144" s="38"/>
      <c r="LVB144" s="38"/>
      <c r="LVC144" s="38"/>
      <c r="LVD144" s="38"/>
      <c r="LVE144" s="38"/>
      <c r="LVF144" s="38"/>
      <c r="LVG144" s="38"/>
      <c r="LVH144" s="38"/>
      <c r="LVI144" s="38"/>
      <c r="LVJ144" s="38"/>
      <c r="LVK144" s="38"/>
      <c r="LVL144" s="38"/>
      <c r="LVM144" s="38"/>
      <c r="LVN144" s="38"/>
      <c r="LVO144" s="38"/>
      <c r="LVP144" s="38"/>
      <c r="LVQ144" s="38"/>
      <c r="LVR144" s="38"/>
      <c r="LVS144" s="38"/>
      <c r="LVT144" s="38"/>
      <c r="LVU144" s="38"/>
      <c r="LVV144" s="38"/>
      <c r="LVW144" s="38"/>
      <c r="LVX144" s="38"/>
      <c r="LVY144" s="38"/>
      <c r="LVZ144" s="38"/>
      <c r="LWA144" s="38"/>
      <c r="LWB144" s="38"/>
      <c r="LWC144" s="38"/>
      <c r="LWD144" s="38"/>
      <c r="LWE144" s="38"/>
      <c r="LWF144" s="38"/>
      <c r="LWG144" s="38"/>
      <c r="LWH144" s="38"/>
      <c r="LWI144" s="38"/>
      <c r="LWJ144" s="38"/>
      <c r="LWK144" s="38"/>
      <c r="LWL144" s="38"/>
      <c r="LWM144" s="38"/>
      <c r="LWN144" s="38"/>
      <c r="LWO144" s="38"/>
      <c r="LWP144" s="38"/>
      <c r="LWQ144" s="38"/>
      <c r="LWR144" s="38"/>
      <c r="LWS144" s="38"/>
      <c r="LWT144" s="38"/>
      <c r="LWU144" s="38"/>
      <c r="LWV144" s="38"/>
      <c r="LWW144" s="38"/>
      <c r="LWX144" s="38"/>
      <c r="LWY144" s="38"/>
      <c r="LWZ144" s="38"/>
      <c r="LXA144" s="38"/>
      <c r="LXB144" s="38"/>
      <c r="LXC144" s="38"/>
      <c r="LXD144" s="38"/>
      <c r="LXE144" s="38"/>
      <c r="LXF144" s="38"/>
      <c r="LXG144" s="38"/>
      <c r="LXH144" s="38"/>
      <c r="LXI144" s="38"/>
      <c r="LXJ144" s="38"/>
      <c r="LXK144" s="38"/>
      <c r="LXL144" s="38"/>
      <c r="LXM144" s="38"/>
      <c r="LXN144" s="38"/>
      <c r="LXO144" s="38"/>
      <c r="LXP144" s="38"/>
      <c r="LXQ144" s="38"/>
      <c r="LXR144" s="38"/>
      <c r="LXS144" s="38"/>
      <c r="LXT144" s="38"/>
      <c r="LXU144" s="38"/>
      <c r="LXV144" s="38"/>
      <c r="LXW144" s="38"/>
      <c r="LXX144" s="38"/>
      <c r="LXY144" s="38"/>
      <c r="LXZ144" s="38"/>
      <c r="LYA144" s="38"/>
      <c r="LYB144" s="38"/>
      <c r="LYC144" s="38"/>
      <c r="LYD144" s="38"/>
      <c r="LYE144" s="38"/>
      <c r="LYF144" s="38"/>
      <c r="LYG144" s="38"/>
      <c r="LYH144" s="38"/>
      <c r="LYI144" s="38"/>
      <c r="LYJ144" s="38"/>
      <c r="LYK144" s="38"/>
      <c r="LYL144" s="38"/>
      <c r="LYM144" s="38"/>
      <c r="LYN144" s="38"/>
      <c r="LYO144" s="38"/>
      <c r="LYP144" s="38"/>
      <c r="LYQ144" s="38"/>
      <c r="LYR144" s="38"/>
      <c r="LYS144" s="38"/>
      <c r="LYT144" s="38"/>
      <c r="LYU144" s="38"/>
      <c r="LYV144" s="38"/>
      <c r="LYW144" s="38"/>
      <c r="LYX144" s="38"/>
      <c r="LYY144" s="38"/>
      <c r="LYZ144" s="38"/>
      <c r="LZA144" s="38"/>
      <c r="LZB144" s="38"/>
      <c r="LZC144" s="38"/>
      <c r="LZD144" s="38"/>
      <c r="LZE144" s="38"/>
      <c r="LZF144" s="38"/>
      <c r="LZG144" s="38"/>
      <c r="LZH144" s="38"/>
      <c r="LZI144" s="38"/>
      <c r="LZJ144" s="38"/>
      <c r="LZK144" s="38"/>
      <c r="LZL144" s="38"/>
      <c r="LZM144" s="38"/>
      <c r="LZN144" s="38"/>
      <c r="LZO144" s="38"/>
      <c r="LZP144" s="38"/>
      <c r="LZQ144" s="38"/>
      <c r="LZR144" s="38"/>
      <c r="LZS144" s="38"/>
      <c r="LZT144" s="38"/>
      <c r="LZU144" s="38"/>
      <c r="LZV144" s="38"/>
      <c r="LZW144" s="38"/>
      <c r="LZX144" s="38"/>
      <c r="LZY144" s="38"/>
      <c r="LZZ144" s="38"/>
      <c r="MAA144" s="38"/>
      <c r="MAB144" s="38"/>
      <c r="MAC144" s="38"/>
      <c r="MAD144" s="38"/>
      <c r="MAE144" s="38"/>
      <c r="MAF144" s="38"/>
      <c r="MAG144" s="38"/>
      <c r="MAH144" s="38"/>
      <c r="MAI144" s="38"/>
      <c r="MAJ144" s="38"/>
      <c r="MAK144" s="38"/>
      <c r="MAL144" s="38"/>
      <c r="MAM144" s="38"/>
      <c r="MAN144" s="38"/>
      <c r="MAO144" s="38"/>
      <c r="MAP144" s="38"/>
      <c r="MAQ144" s="38"/>
      <c r="MAR144" s="38"/>
      <c r="MAS144" s="38"/>
      <c r="MAT144" s="38"/>
      <c r="MAU144" s="38"/>
      <c r="MAV144" s="38"/>
      <c r="MAW144" s="38"/>
      <c r="MAX144" s="38"/>
      <c r="MAY144" s="38"/>
      <c r="MAZ144" s="38"/>
      <c r="MBA144" s="38"/>
      <c r="MBB144" s="38"/>
      <c r="MBC144" s="38"/>
      <c r="MBD144" s="38"/>
      <c r="MBE144" s="38"/>
      <c r="MBF144" s="38"/>
      <c r="MBG144" s="38"/>
      <c r="MBH144" s="38"/>
      <c r="MBI144" s="38"/>
      <c r="MBJ144" s="38"/>
      <c r="MBK144" s="38"/>
      <c r="MBL144" s="38"/>
      <c r="MBM144" s="38"/>
      <c r="MBN144" s="38"/>
      <c r="MBO144" s="38"/>
      <c r="MBP144" s="38"/>
      <c r="MBQ144" s="38"/>
      <c r="MBR144" s="38"/>
      <c r="MBS144" s="38"/>
      <c r="MBT144" s="38"/>
      <c r="MBU144" s="38"/>
      <c r="MBV144" s="38"/>
      <c r="MBW144" s="38"/>
      <c r="MBX144" s="38"/>
      <c r="MBY144" s="38"/>
      <c r="MBZ144" s="38"/>
      <c r="MCA144" s="38"/>
      <c r="MCB144" s="38"/>
      <c r="MCC144" s="38"/>
      <c r="MCD144" s="38"/>
      <c r="MCE144" s="38"/>
      <c r="MCF144" s="38"/>
      <c r="MCG144" s="38"/>
      <c r="MCH144" s="38"/>
      <c r="MCI144" s="38"/>
      <c r="MCJ144" s="38"/>
      <c r="MCK144" s="38"/>
      <c r="MCL144" s="38"/>
      <c r="MCM144" s="38"/>
      <c r="MCN144" s="38"/>
      <c r="MCO144" s="38"/>
      <c r="MCP144" s="38"/>
      <c r="MCQ144" s="38"/>
      <c r="MCR144" s="38"/>
      <c r="MCS144" s="38"/>
      <c r="MCT144" s="38"/>
      <c r="MCU144" s="38"/>
      <c r="MCV144" s="38"/>
      <c r="MCW144" s="38"/>
      <c r="MCX144" s="38"/>
      <c r="MCY144" s="38"/>
      <c r="MCZ144" s="38"/>
      <c r="MDA144" s="38"/>
      <c r="MDB144" s="38"/>
      <c r="MDC144" s="38"/>
      <c r="MDD144" s="38"/>
      <c r="MDE144" s="38"/>
      <c r="MDF144" s="38"/>
      <c r="MDG144" s="38"/>
      <c r="MDH144" s="38"/>
      <c r="MDI144" s="38"/>
      <c r="MDJ144" s="38"/>
      <c r="MDK144" s="38"/>
      <c r="MDL144" s="38"/>
      <c r="MDM144" s="38"/>
      <c r="MDN144" s="38"/>
      <c r="MDO144" s="38"/>
      <c r="MDP144" s="38"/>
      <c r="MDQ144" s="38"/>
      <c r="MDR144" s="38"/>
      <c r="MDS144" s="38"/>
      <c r="MDT144" s="38"/>
      <c r="MDU144" s="38"/>
      <c r="MDV144" s="38"/>
      <c r="MDW144" s="38"/>
      <c r="MDX144" s="38"/>
      <c r="MDY144" s="38"/>
      <c r="MDZ144" s="38"/>
      <c r="MEA144" s="38"/>
      <c r="MEB144" s="38"/>
      <c r="MEC144" s="38"/>
      <c r="MED144" s="38"/>
      <c r="MEE144" s="38"/>
      <c r="MEF144" s="38"/>
      <c r="MEG144" s="38"/>
      <c r="MEH144" s="38"/>
      <c r="MEI144" s="38"/>
      <c r="MEJ144" s="38"/>
      <c r="MEK144" s="38"/>
      <c r="MEL144" s="38"/>
      <c r="MEM144" s="38"/>
      <c r="MEN144" s="38"/>
      <c r="MEO144" s="38"/>
      <c r="MEP144" s="38"/>
      <c r="MEQ144" s="38"/>
      <c r="MER144" s="38"/>
      <c r="MES144" s="38"/>
      <c r="MET144" s="38"/>
      <c r="MEU144" s="38"/>
      <c r="MEV144" s="38"/>
      <c r="MEW144" s="38"/>
      <c r="MEX144" s="38"/>
      <c r="MEY144" s="38"/>
      <c r="MEZ144" s="38"/>
      <c r="MFA144" s="38"/>
      <c r="MFB144" s="38"/>
      <c r="MFC144" s="38"/>
      <c r="MFD144" s="38"/>
      <c r="MFE144" s="38"/>
      <c r="MFF144" s="38"/>
      <c r="MFG144" s="38"/>
      <c r="MFH144" s="38"/>
      <c r="MFI144" s="38"/>
      <c r="MFJ144" s="38"/>
      <c r="MFK144" s="38"/>
      <c r="MFL144" s="38"/>
      <c r="MFM144" s="38"/>
      <c r="MFN144" s="38"/>
      <c r="MFO144" s="38"/>
      <c r="MFP144" s="38"/>
      <c r="MFQ144" s="38"/>
      <c r="MFR144" s="38"/>
      <c r="MFS144" s="38"/>
      <c r="MFT144" s="38"/>
      <c r="MFU144" s="38"/>
      <c r="MFV144" s="38"/>
      <c r="MFW144" s="38"/>
      <c r="MFX144" s="38"/>
      <c r="MFY144" s="38"/>
      <c r="MFZ144" s="38"/>
      <c r="MGA144" s="38"/>
      <c r="MGB144" s="38"/>
      <c r="MGC144" s="38"/>
      <c r="MGD144" s="38"/>
      <c r="MGE144" s="38"/>
      <c r="MGF144" s="38"/>
      <c r="MGG144" s="38"/>
      <c r="MGH144" s="38"/>
      <c r="MGI144" s="38"/>
      <c r="MGJ144" s="38"/>
      <c r="MGK144" s="38"/>
      <c r="MGL144" s="38"/>
      <c r="MGM144" s="38"/>
      <c r="MGN144" s="38"/>
      <c r="MGO144" s="38"/>
      <c r="MGP144" s="38"/>
      <c r="MGQ144" s="38"/>
      <c r="MGR144" s="38"/>
      <c r="MGS144" s="38"/>
      <c r="MGT144" s="38"/>
      <c r="MGU144" s="38"/>
      <c r="MGV144" s="38"/>
      <c r="MGW144" s="38"/>
      <c r="MGX144" s="38"/>
      <c r="MGY144" s="38"/>
      <c r="MGZ144" s="38"/>
      <c r="MHA144" s="38"/>
      <c r="MHB144" s="38"/>
      <c r="MHC144" s="38"/>
      <c r="MHD144" s="38"/>
      <c r="MHE144" s="38"/>
      <c r="MHF144" s="38"/>
      <c r="MHG144" s="38"/>
      <c r="MHH144" s="38"/>
      <c r="MHI144" s="38"/>
      <c r="MHJ144" s="38"/>
      <c r="MHK144" s="38"/>
      <c r="MHL144" s="38"/>
      <c r="MHM144" s="38"/>
      <c r="MHN144" s="38"/>
      <c r="MHO144" s="38"/>
      <c r="MHP144" s="38"/>
      <c r="MHQ144" s="38"/>
      <c r="MHR144" s="38"/>
      <c r="MHS144" s="38"/>
      <c r="MHT144" s="38"/>
      <c r="MHU144" s="38"/>
      <c r="MHV144" s="38"/>
      <c r="MHW144" s="38"/>
      <c r="MHX144" s="38"/>
      <c r="MHY144" s="38"/>
      <c r="MHZ144" s="38"/>
      <c r="MIA144" s="38"/>
      <c r="MIB144" s="38"/>
      <c r="MIC144" s="38"/>
      <c r="MID144" s="38"/>
      <c r="MIE144" s="38"/>
      <c r="MIF144" s="38"/>
      <c r="MIG144" s="38"/>
      <c r="MIH144" s="38"/>
      <c r="MII144" s="38"/>
      <c r="MIJ144" s="38"/>
      <c r="MIK144" s="38"/>
      <c r="MIL144" s="38"/>
      <c r="MIM144" s="38"/>
      <c r="MIN144" s="38"/>
      <c r="MIO144" s="38"/>
      <c r="MIP144" s="38"/>
      <c r="MIQ144" s="38"/>
      <c r="MIR144" s="38"/>
      <c r="MIS144" s="38"/>
      <c r="MIT144" s="38"/>
      <c r="MIU144" s="38"/>
      <c r="MIV144" s="38"/>
      <c r="MIW144" s="38"/>
      <c r="MIX144" s="38"/>
      <c r="MIY144" s="38"/>
      <c r="MIZ144" s="38"/>
      <c r="MJA144" s="38"/>
      <c r="MJB144" s="38"/>
      <c r="MJC144" s="38"/>
      <c r="MJD144" s="38"/>
      <c r="MJE144" s="38"/>
      <c r="MJF144" s="38"/>
      <c r="MJG144" s="38"/>
      <c r="MJH144" s="38"/>
      <c r="MJI144" s="38"/>
      <c r="MJJ144" s="38"/>
      <c r="MJK144" s="38"/>
      <c r="MJL144" s="38"/>
      <c r="MJM144" s="38"/>
      <c r="MJN144" s="38"/>
      <c r="MJO144" s="38"/>
      <c r="MJP144" s="38"/>
      <c r="MJQ144" s="38"/>
      <c r="MJR144" s="38"/>
      <c r="MJS144" s="38"/>
      <c r="MJT144" s="38"/>
      <c r="MJU144" s="38"/>
      <c r="MJV144" s="38"/>
      <c r="MJW144" s="38"/>
      <c r="MJX144" s="38"/>
      <c r="MJY144" s="38"/>
      <c r="MJZ144" s="38"/>
      <c r="MKA144" s="38"/>
      <c r="MKB144" s="38"/>
      <c r="MKC144" s="38"/>
      <c r="MKD144" s="38"/>
      <c r="MKE144" s="38"/>
      <c r="MKF144" s="38"/>
      <c r="MKG144" s="38"/>
      <c r="MKH144" s="38"/>
      <c r="MKI144" s="38"/>
      <c r="MKJ144" s="38"/>
      <c r="MKK144" s="38"/>
      <c r="MKL144" s="38"/>
      <c r="MKM144" s="38"/>
      <c r="MKN144" s="38"/>
      <c r="MKO144" s="38"/>
      <c r="MKP144" s="38"/>
      <c r="MKQ144" s="38"/>
      <c r="MKR144" s="38"/>
      <c r="MKS144" s="38"/>
      <c r="MKT144" s="38"/>
      <c r="MKU144" s="38"/>
      <c r="MKV144" s="38"/>
      <c r="MKW144" s="38"/>
      <c r="MKX144" s="38"/>
      <c r="MKY144" s="38"/>
      <c r="MKZ144" s="38"/>
      <c r="MLA144" s="38"/>
      <c r="MLB144" s="38"/>
      <c r="MLC144" s="38"/>
      <c r="MLD144" s="38"/>
      <c r="MLE144" s="38"/>
      <c r="MLF144" s="38"/>
      <c r="MLG144" s="38"/>
      <c r="MLH144" s="38"/>
      <c r="MLI144" s="38"/>
      <c r="MLJ144" s="38"/>
      <c r="MLK144" s="38"/>
      <c r="MLL144" s="38"/>
      <c r="MLM144" s="38"/>
      <c r="MLN144" s="38"/>
      <c r="MLO144" s="38"/>
      <c r="MLP144" s="38"/>
      <c r="MLQ144" s="38"/>
      <c r="MLR144" s="38"/>
      <c r="MLS144" s="38"/>
      <c r="MLT144" s="38"/>
      <c r="MLU144" s="38"/>
      <c r="MLV144" s="38"/>
      <c r="MLW144" s="38"/>
      <c r="MLX144" s="38"/>
      <c r="MLY144" s="38"/>
      <c r="MLZ144" s="38"/>
      <c r="MMA144" s="38"/>
      <c r="MMB144" s="38"/>
      <c r="MMC144" s="38"/>
      <c r="MMD144" s="38"/>
      <c r="MME144" s="38"/>
      <c r="MMF144" s="38"/>
      <c r="MMG144" s="38"/>
      <c r="MMH144" s="38"/>
      <c r="MMI144" s="38"/>
      <c r="MMJ144" s="38"/>
      <c r="MMK144" s="38"/>
      <c r="MML144" s="38"/>
      <c r="MMM144" s="38"/>
      <c r="MMN144" s="38"/>
      <c r="MMO144" s="38"/>
      <c r="MMP144" s="38"/>
      <c r="MMQ144" s="38"/>
      <c r="MMR144" s="38"/>
      <c r="MMS144" s="38"/>
      <c r="MMT144" s="38"/>
      <c r="MMU144" s="38"/>
      <c r="MMV144" s="38"/>
      <c r="MMW144" s="38"/>
      <c r="MMX144" s="38"/>
      <c r="MMY144" s="38"/>
      <c r="MMZ144" s="38"/>
      <c r="MNA144" s="38"/>
      <c r="MNB144" s="38"/>
      <c r="MNC144" s="38"/>
      <c r="MND144" s="38"/>
      <c r="MNE144" s="38"/>
      <c r="MNF144" s="38"/>
      <c r="MNG144" s="38"/>
      <c r="MNH144" s="38"/>
      <c r="MNI144" s="38"/>
      <c r="MNJ144" s="38"/>
      <c r="MNK144" s="38"/>
      <c r="MNL144" s="38"/>
      <c r="MNM144" s="38"/>
      <c r="MNN144" s="38"/>
      <c r="MNO144" s="38"/>
      <c r="MNP144" s="38"/>
      <c r="MNQ144" s="38"/>
      <c r="MNR144" s="38"/>
      <c r="MNS144" s="38"/>
      <c r="MNT144" s="38"/>
      <c r="MNU144" s="38"/>
      <c r="MNV144" s="38"/>
      <c r="MNW144" s="38"/>
      <c r="MNX144" s="38"/>
      <c r="MNY144" s="38"/>
      <c r="MNZ144" s="38"/>
      <c r="MOA144" s="38"/>
      <c r="MOB144" s="38"/>
      <c r="MOC144" s="38"/>
      <c r="MOD144" s="38"/>
      <c r="MOE144" s="38"/>
      <c r="MOF144" s="38"/>
      <c r="MOG144" s="38"/>
      <c r="MOH144" s="38"/>
      <c r="MOI144" s="38"/>
      <c r="MOJ144" s="38"/>
      <c r="MOK144" s="38"/>
      <c r="MOL144" s="38"/>
      <c r="MOM144" s="38"/>
      <c r="MON144" s="38"/>
      <c r="MOO144" s="38"/>
      <c r="MOP144" s="38"/>
      <c r="MOQ144" s="38"/>
      <c r="MOR144" s="38"/>
      <c r="MOS144" s="38"/>
      <c r="MOT144" s="38"/>
      <c r="MOU144" s="38"/>
      <c r="MOV144" s="38"/>
      <c r="MOW144" s="38"/>
      <c r="MOX144" s="38"/>
      <c r="MOY144" s="38"/>
      <c r="MOZ144" s="38"/>
      <c r="MPA144" s="38"/>
      <c r="MPB144" s="38"/>
      <c r="MPC144" s="38"/>
      <c r="MPD144" s="38"/>
      <c r="MPE144" s="38"/>
      <c r="MPF144" s="38"/>
      <c r="MPG144" s="38"/>
      <c r="MPH144" s="38"/>
      <c r="MPI144" s="38"/>
      <c r="MPJ144" s="38"/>
      <c r="MPK144" s="38"/>
      <c r="MPL144" s="38"/>
      <c r="MPM144" s="38"/>
      <c r="MPN144" s="38"/>
      <c r="MPO144" s="38"/>
      <c r="MPP144" s="38"/>
      <c r="MPQ144" s="38"/>
      <c r="MPR144" s="38"/>
      <c r="MPS144" s="38"/>
      <c r="MPT144" s="38"/>
      <c r="MPU144" s="38"/>
      <c r="MPV144" s="38"/>
      <c r="MPW144" s="38"/>
      <c r="MPX144" s="38"/>
      <c r="MPY144" s="38"/>
      <c r="MPZ144" s="38"/>
      <c r="MQA144" s="38"/>
      <c r="MQB144" s="38"/>
      <c r="MQC144" s="38"/>
      <c r="MQD144" s="38"/>
      <c r="MQE144" s="38"/>
      <c r="MQF144" s="38"/>
      <c r="MQG144" s="38"/>
      <c r="MQH144" s="38"/>
      <c r="MQI144" s="38"/>
      <c r="MQJ144" s="38"/>
      <c r="MQK144" s="38"/>
      <c r="MQL144" s="38"/>
      <c r="MQM144" s="38"/>
      <c r="MQN144" s="38"/>
      <c r="MQO144" s="38"/>
      <c r="MQP144" s="38"/>
      <c r="MQQ144" s="38"/>
      <c r="MQR144" s="38"/>
      <c r="MQS144" s="38"/>
      <c r="MQT144" s="38"/>
      <c r="MQU144" s="38"/>
      <c r="MQV144" s="38"/>
      <c r="MQW144" s="38"/>
      <c r="MQX144" s="38"/>
      <c r="MQY144" s="38"/>
      <c r="MQZ144" s="38"/>
      <c r="MRA144" s="38"/>
      <c r="MRB144" s="38"/>
      <c r="MRC144" s="38"/>
      <c r="MRD144" s="38"/>
      <c r="MRE144" s="38"/>
      <c r="MRF144" s="38"/>
      <c r="MRG144" s="38"/>
      <c r="MRH144" s="38"/>
      <c r="MRI144" s="38"/>
      <c r="MRJ144" s="38"/>
      <c r="MRK144" s="38"/>
      <c r="MRL144" s="38"/>
      <c r="MRM144" s="38"/>
      <c r="MRN144" s="38"/>
      <c r="MRO144" s="38"/>
      <c r="MRP144" s="38"/>
      <c r="MRQ144" s="38"/>
      <c r="MRR144" s="38"/>
      <c r="MRS144" s="38"/>
      <c r="MRT144" s="38"/>
      <c r="MRU144" s="38"/>
      <c r="MRV144" s="38"/>
      <c r="MRW144" s="38"/>
      <c r="MRX144" s="38"/>
      <c r="MRY144" s="38"/>
      <c r="MRZ144" s="38"/>
      <c r="MSA144" s="38"/>
      <c r="MSB144" s="38"/>
      <c r="MSC144" s="38"/>
      <c r="MSD144" s="38"/>
      <c r="MSE144" s="38"/>
      <c r="MSF144" s="38"/>
      <c r="MSG144" s="38"/>
      <c r="MSH144" s="38"/>
      <c r="MSI144" s="38"/>
      <c r="MSJ144" s="38"/>
      <c r="MSK144" s="38"/>
      <c r="MSL144" s="38"/>
      <c r="MSM144" s="38"/>
      <c r="MSN144" s="38"/>
      <c r="MSO144" s="38"/>
      <c r="MSP144" s="38"/>
      <c r="MSQ144" s="38"/>
      <c r="MSR144" s="38"/>
      <c r="MSS144" s="38"/>
      <c r="MST144" s="38"/>
      <c r="MSU144" s="38"/>
      <c r="MSV144" s="38"/>
      <c r="MSW144" s="38"/>
      <c r="MSX144" s="38"/>
      <c r="MSY144" s="38"/>
      <c r="MSZ144" s="38"/>
      <c r="MTA144" s="38"/>
      <c r="MTB144" s="38"/>
      <c r="MTC144" s="38"/>
      <c r="MTD144" s="38"/>
      <c r="MTE144" s="38"/>
      <c r="MTF144" s="38"/>
      <c r="MTG144" s="38"/>
      <c r="MTH144" s="38"/>
      <c r="MTI144" s="38"/>
      <c r="MTJ144" s="38"/>
      <c r="MTK144" s="38"/>
      <c r="MTL144" s="38"/>
      <c r="MTM144" s="38"/>
      <c r="MTN144" s="38"/>
      <c r="MTO144" s="38"/>
      <c r="MTP144" s="38"/>
      <c r="MTQ144" s="38"/>
      <c r="MTR144" s="38"/>
      <c r="MTS144" s="38"/>
      <c r="MTT144" s="38"/>
      <c r="MTU144" s="38"/>
      <c r="MTV144" s="38"/>
      <c r="MTW144" s="38"/>
      <c r="MTX144" s="38"/>
      <c r="MTY144" s="38"/>
      <c r="MTZ144" s="38"/>
      <c r="MUA144" s="38"/>
      <c r="MUB144" s="38"/>
      <c r="MUC144" s="38"/>
      <c r="MUD144" s="38"/>
      <c r="MUE144" s="38"/>
      <c r="MUF144" s="38"/>
      <c r="MUG144" s="38"/>
      <c r="MUH144" s="38"/>
      <c r="MUI144" s="38"/>
      <c r="MUJ144" s="38"/>
      <c r="MUK144" s="38"/>
      <c r="MUL144" s="38"/>
      <c r="MUM144" s="38"/>
      <c r="MUN144" s="38"/>
      <c r="MUO144" s="38"/>
      <c r="MUP144" s="38"/>
      <c r="MUQ144" s="38"/>
      <c r="MUR144" s="38"/>
      <c r="MUS144" s="38"/>
      <c r="MUT144" s="38"/>
      <c r="MUU144" s="38"/>
      <c r="MUV144" s="38"/>
      <c r="MUW144" s="38"/>
      <c r="MUX144" s="38"/>
      <c r="MUY144" s="38"/>
      <c r="MUZ144" s="38"/>
      <c r="MVA144" s="38"/>
      <c r="MVB144" s="38"/>
      <c r="MVC144" s="38"/>
      <c r="MVD144" s="38"/>
      <c r="MVE144" s="38"/>
      <c r="MVF144" s="38"/>
      <c r="MVG144" s="38"/>
      <c r="MVH144" s="38"/>
      <c r="MVI144" s="38"/>
      <c r="MVJ144" s="38"/>
      <c r="MVK144" s="38"/>
      <c r="MVL144" s="38"/>
      <c r="MVM144" s="38"/>
      <c r="MVN144" s="38"/>
      <c r="MVO144" s="38"/>
      <c r="MVP144" s="38"/>
      <c r="MVQ144" s="38"/>
      <c r="MVR144" s="38"/>
      <c r="MVS144" s="38"/>
      <c r="MVT144" s="38"/>
      <c r="MVU144" s="38"/>
      <c r="MVV144" s="38"/>
      <c r="MVW144" s="38"/>
      <c r="MVX144" s="38"/>
      <c r="MVY144" s="38"/>
      <c r="MVZ144" s="38"/>
      <c r="MWA144" s="38"/>
      <c r="MWB144" s="38"/>
      <c r="MWC144" s="38"/>
      <c r="MWD144" s="38"/>
      <c r="MWE144" s="38"/>
      <c r="MWF144" s="38"/>
      <c r="MWG144" s="38"/>
      <c r="MWH144" s="38"/>
      <c r="MWI144" s="38"/>
      <c r="MWJ144" s="38"/>
      <c r="MWK144" s="38"/>
      <c r="MWL144" s="38"/>
      <c r="MWM144" s="38"/>
      <c r="MWN144" s="38"/>
      <c r="MWO144" s="38"/>
      <c r="MWP144" s="38"/>
      <c r="MWQ144" s="38"/>
      <c r="MWR144" s="38"/>
      <c r="MWS144" s="38"/>
      <c r="MWT144" s="38"/>
      <c r="MWU144" s="38"/>
      <c r="MWV144" s="38"/>
      <c r="MWW144" s="38"/>
      <c r="MWX144" s="38"/>
      <c r="MWY144" s="38"/>
      <c r="MWZ144" s="38"/>
      <c r="MXA144" s="38"/>
      <c r="MXB144" s="38"/>
      <c r="MXC144" s="38"/>
      <c r="MXD144" s="38"/>
      <c r="MXE144" s="38"/>
      <c r="MXF144" s="38"/>
      <c r="MXG144" s="38"/>
      <c r="MXH144" s="38"/>
      <c r="MXI144" s="38"/>
      <c r="MXJ144" s="38"/>
      <c r="MXK144" s="38"/>
      <c r="MXL144" s="38"/>
      <c r="MXM144" s="38"/>
      <c r="MXN144" s="38"/>
      <c r="MXO144" s="38"/>
      <c r="MXP144" s="38"/>
      <c r="MXQ144" s="38"/>
      <c r="MXR144" s="38"/>
      <c r="MXS144" s="38"/>
      <c r="MXT144" s="38"/>
      <c r="MXU144" s="38"/>
      <c r="MXV144" s="38"/>
      <c r="MXW144" s="38"/>
      <c r="MXX144" s="38"/>
      <c r="MXY144" s="38"/>
      <c r="MXZ144" s="38"/>
      <c r="MYA144" s="38"/>
      <c r="MYB144" s="38"/>
      <c r="MYC144" s="38"/>
      <c r="MYD144" s="38"/>
      <c r="MYE144" s="38"/>
      <c r="MYF144" s="38"/>
      <c r="MYG144" s="38"/>
      <c r="MYH144" s="38"/>
      <c r="MYI144" s="38"/>
      <c r="MYJ144" s="38"/>
      <c r="MYK144" s="38"/>
      <c r="MYL144" s="38"/>
      <c r="MYM144" s="38"/>
      <c r="MYN144" s="38"/>
      <c r="MYO144" s="38"/>
      <c r="MYP144" s="38"/>
      <c r="MYQ144" s="38"/>
      <c r="MYR144" s="38"/>
      <c r="MYS144" s="38"/>
      <c r="MYT144" s="38"/>
      <c r="MYU144" s="38"/>
      <c r="MYV144" s="38"/>
      <c r="MYW144" s="38"/>
      <c r="MYX144" s="38"/>
      <c r="MYY144" s="38"/>
      <c r="MYZ144" s="38"/>
      <c r="MZA144" s="38"/>
      <c r="MZB144" s="38"/>
      <c r="MZC144" s="38"/>
      <c r="MZD144" s="38"/>
      <c r="MZE144" s="38"/>
      <c r="MZF144" s="38"/>
      <c r="MZG144" s="38"/>
      <c r="MZH144" s="38"/>
      <c r="MZI144" s="38"/>
      <c r="MZJ144" s="38"/>
      <c r="MZK144" s="38"/>
      <c r="MZL144" s="38"/>
      <c r="MZM144" s="38"/>
      <c r="MZN144" s="38"/>
      <c r="MZO144" s="38"/>
      <c r="MZP144" s="38"/>
      <c r="MZQ144" s="38"/>
      <c r="MZR144" s="38"/>
      <c r="MZS144" s="38"/>
      <c r="MZT144" s="38"/>
      <c r="MZU144" s="38"/>
      <c r="MZV144" s="38"/>
      <c r="MZW144" s="38"/>
      <c r="MZX144" s="38"/>
      <c r="MZY144" s="38"/>
      <c r="MZZ144" s="38"/>
      <c r="NAA144" s="38"/>
      <c r="NAB144" s="38"/>
      <c r="NAC144" s="38"/>
      <c r="NAD144" s="38"/>
      <c r="NAE144" s="38"/>
      <c r="NAF144" s="38"/>
      <c r="NAG144" s="38"/>
      <c r="NAH144" s="38"/>
      <c r="NAI144" s="38"/>
      <c r="NAJ144" s="38"/>
      <c r="NAK144" s="38"/>
      <c r="NAL144" s="38"/>
      <c r="NAM144" s="38"/>
      <c r="NAN144" s="38"/>
      <c r="NAO144" s="38"/>
      <c r="NAP144" s="38"/>
      <c r="NAQ144" s="38"/>
      <c r="NAR144" s="38"/>
      <c r="NAS144" s="38"/>
      <c r="NAT144" s="38"/>
      <c r="NAU144" s="38"/>
      <c r="NAV144" s="38"/>
      <c r="NAW144" s="38"/>
      <c r="NAX144" s="38"/>
      <c r="NAY144" s="38"/>
      <c r="NAZ144" s="38"/>
      <c r="NBA144" s="38"/>
      <c r="NBB144" s="38"/>
      <c r="NBC144" s="38"/>
      <c r="NBD144" s="38"/>
      <c r="NBE144" s="38"/>
      <c r="NBF144" s="38"/>
      <c r="NBG144" s="38"/>
      <c r="NBH144" s="38"/>
      <c r="NBI144" s="38"/>
      <c r="NBJ144" s="38"/>
      <c r="NBK144" s="38"/>
      <c r="NBL144" s="38"/>
      <c r="NBM144" s="38"/>
      <c r="NBN144" s="38"/>
      <c r="NBO144" s="38"/>
      <c r="NBP144" s="38"/>
      <c r="NBQ144" s="38"/>
      <c r="NBR144" s="38"/>
      <c r="NBS144" s="38"/>
      <c r="NBT144" s="38"/>
      <c r="NBU144" s="38"/>
      <c r="NBV144" s="38"/>
      <c r="NBW144" s="38"/>
      <c r="NBX144" s="38"/>
      <c r="NBY144" s="38"/>
      <c r="NBZ144" s="38"/>
      <c r="NCA144" s="38"/>
      <c r="NCB144" s="38"/>
      <c r="NCC144" s="38"/>
      <c r="NCD144" s="38"/>
      <c r="NCE144" s="38"/>
      <c r="NCF144" s="38"/>
      <c r="NCG144" s="38"/>
      <c r="NCH144" s="38"/>
      <c r="NCI144" s="38"/>
      <c r="NCJ144" s="38"/>
      <c r="NCK144" s="38"/>
      <c r="NCL144" s="38"/>
      <c r="NCM144" s="38"/>
      <c r="NCN144" s="38"/>
      <c r="NCO144" s="38"/>
      <c r="NCP144" s="38"/>
      <c r="NCQ144" s="38"/>
      <c r="NCR144" s="38"/>
      <c r="NCS144" s="38"/>
      <c r="NCT144" s="38"/>
      <c r="NCU144" s="38"/>
      <c r="NCV144" s="38"/>
      <c r="NCW144" s="38"/>
      <c r="NCX144" s="38"/>
      <c r="NCY144" s="38"/>
      <c r="NCZ144" s="38"/>
      <c r="NDA144" s="38"/>
      <c r="NDB144" s="38"/>
      <c r="NDC144" s="38"/>
      <c r="NDD144" s="38"/>
      <c r="NDE144" s="38"/>
      <c r="NDF144" s="38"/>
      <c r="NDG144" s="38"/>
      <c r="NDH144" s="38"/>
      <c r="NDI144" s="38"/>
      <c r="NDJ144" s="38"/>
      <c r="NDK144" s="38"/>
      <c r="NDL144" s="38"/>
      <c r="NDM144" s="38"/>
      <c r="NDN144" s="38"/>
      <c r="NDO144" s="38"/>
      <c r="NDP144" s="38"/>
      <c r="NDQ144" s="38"/>
      <c r="NDR144" s="38"/>
      <c r="NDS144" s="38"/>
      <c r="NDT144" s="38"/>
      <c r="NDU144" s="38"/>
      <c r="NDV144" s="38"/>
      <c r="NDW144" s="38"/>
      <c r="NDX144" s="38"/>
      <c r="NDY144" s="38"/>
      <c r="NDZ144" s="38"/>
      <c r="NEA144" s="38"/>
      <c r="NEB144" s="38"/>
      <c r="NEC144" s="38"/>
      <c r="NED144" s="38"/>
      <c r="NEE144" s="38"/>
      <c r="NEF144" s="38"/>
      <c r="NEG144" s="38"/>
      <c r="NEH144" s="38"/>
      <c r="NEI144" s="38"/>
      <c r="NEJ144" s="38"/>
      <c r="NEK144" s="38"/>
      <c r="NEL144" s="38"/>
      <c r="NEM144" s="38"/>
      <c r="NEN144" s="38"/>
      <c r="NEO144" s="38"/>
      <c r="NEP144" s="38"/>
      <c r="NEQ144" s="38"/>
      <c r="NER144" s="38"/>
      <c r="NES144" s="38"/>
      <c r="NET144" s="38"/>
      <c r="NEU144" s="38"/>
      <c r="NEV144" s="38"/>
      <c r="NEW144" s="38"/>
      <c r="NEX144" s="38"/>
      <c r="NEY144" s="38"/>
      <c r="NEZ144" s="38"/>
      <c r="NFA144" s="38"/>
      <c r="NFB144" s="38"/>
      <c r="NFC144" s="38"/>
      <c r="NFD144" s="38"/>
      <c r="NFE144" s="38"/>
      <c r="NFF144" s="38"/>
      <c r="NFG144" s="38"/>
      <c r="NFH144" s="38"/>
      <c r="NFI144" s="38"/>
      <c r="NFJ144" s="38"/>
      <c r="NFK144" s="38"/>
      <c r="NFL144" s="38"/>
      <c r="NFM144" s="38"/>
      <c r="NFN144" s="38"/>
      <c r="NFO144" s="38"/>
      <c r="NFP144" s="38"/>
      <c r="NFQ144" s="38"/>
      <c r="NFR144" s="38"/>
      <c r="NFS144" s="38"/>
      <c r="NFT144" s="38"/>
      <c r="NFU144" s="38"/>
      <c r="NFV144" s="38"/>
      <c r="NFW144" s="38"/>
      <c r="NFX144" s="38"/>
      <c r="NFY144" s="38"/>
      <c r="NFZ144" s="38"/>
      <c r="NGA144" s="38"/>
      <c r="NGB144" s="38"/>
      <c r="NGC144" s="38"/>
      <c r="NGD144" s="38"/>
      <c r="NGE144" s="38"/>
      <c r="NGF144" s="38"/>
      <c r="NGG144" s="38"/>
      <c r="NGH144" s="38"/>
      <c r="NGI144" s="38"/>
      <c r="NGJ144" s="38"/>
      <c r="NGK144" s="38"/>
      <c r="NGL144" s="38"/>
      <c r="NGM144" s="38"/>
      <c r="NGN144" s="38"/>
      <c r="NGO144" s="38"/>
      <c r="NGP144" s="38"/>
      <c r="NGQ144" s="38"/>
      <c r="NGR144" s="38"/>
      <c r="NGS144" s="38"/>
      <c r="NGT144" s="38"/>
      <c r="NGU144" s="38"/>
      <c r="NGV144" s="38"/>
      <c r="NGW144" s="38"/>
      <c r="NGX144" s="38"/>
      <c r="NGY144" s="38"/>
      <c r="NGZ144" s="38"/>
      <c r="NHA144" s="38"/>
      <c r="NHB144" s="38"/>
      <c r="NHC144" s="38"/>
      <c r="NHD144" s="38"/>
      <c r="NHE144" s="38"/>
      <c r="NHF144" s="38"/>
      <c r="NHG144" s="38"/>
      <c r="NHH144" s="38"/>
      <c r="NHI144" s="38"/>
      <c r="NHJ144" s="38"/>
      <c r="NHK144" s="38"/>
      <c r="NHL144" s="38"/>
      <c r="NHM144" s="38"/>
      <c r="NHN144" s="38"/>
      <c r="NHO144" s="38"/>
      <c r="NHP144" s="38"/>
      <c r="NHQ144" s="38"/>
      <c r="NHR144" s="38"/>
      <c r="NHS144" s="38"/>
      <c r="NHT144" s="38"/>
      <c r="NHU144" s="38"/>
      <c r="NHV144" s="38"/>
      <c r="NHW144" s="38"/>
      <c r="NHX144" s="38"/>
      <c r="NHY144" s="38"/>
      <c r="NHZ144" s="38"/>
      <c r="NIA144" s="38"/>
      <c r="NIB144" s="38"/>
      <c r="NIC144" s="38"/>
      <c r="NID144" s="38"/>
      <c r="NIE144" s="38"/>
      <c r="NIF144" s="38"/>
      <c r="NIG144" s="38"/>
      <c r="NIH144" s="38"/>
      <c r="NII144" s="38"/>
      <c r="NIJ144" s="38"/>
      <c r="NIK144" s="38"/>
      <c r="NIL144" s="38"/>
      <c r="NIM144" s="38"/>
      <c r="NIN144" s="38"/>
      <c r="NIO144" s="38"/>
      <c r="NIP144" s="38"/>
      <c r="NIQ144" s="38"/>
      <c r="NIR144" s="38"/>
      <c r="NIS144" s="38"/>
      <c r="NIT144" s="38"/>
      <c r="NIU144" s="38"/>
      <c r="NIV144" s="38"/>
      <c r="NIW144" s="38"/>
      <c r="NIX144" s="38"/>
      <c r="NIY144" s="38"/>
      <c r="NIZ144" s="38"/>
      <c r="NJA144" s="38"/>
      <c r="NJB144" s="38"/>
      <c r="NJC144" s="38"/>
      <c r="NJD144" s="38"/>
      <c r="NJE144" s="38"/>
      <c r="NJF144" s="38"/>
      <c r="NJG144" s="38"/>
      <c r="NJH144" s="38"/>
      <c r="NJI144" s="38"/>
      <c r="NJJ144" s="38"/>
      <c r="NJK144" s="38"/>
      <c r="NJL144" s="38"/>
      <c r="NJM144" s="38"/>
      <c r="NJN144" s="38"/>
      <c r="NJO144" s="38"/>
      <c r="NJP144" s="38"/>
      <c r="NJQ144" s="38"/>
      <c r="NJR144" s="38"/>
      <c r="NJS144" s="38"/>
      <c r="NJT144" s="38"/>
      <c r="NJU144" s="38"/>
      <c r="NJV144" s="38"/>
      <c r="NJW144" s="38"/>
      <c r="NJX144" s="38"/>
      <c r="NJY144" s="38"/>
      <c r="NJZ144" s="38"/>
      <c r="NKA144" s="38"/>
      <c r="NKB144" s="38"/>
      <c r="NKC144" s="38"/>
      <c r="NKD144" s="38"/>
      <c r="NKE144" s="38"/>
      <c r="NKF144" s="38"/>
      <c r="NKG144" s="38"/>
      <c r="NKH144" s="38"/>
      <c r="NKI144" s="38"/>
      <c r="NKJ144" s="38"/>
      <c r="NKK144" s="38"/>
      <c r="NKL144" s="38"/>
      <c r="NKM144" s="38"/>
      <c r="NKN144" s="38"/>
      <c r="NKO144" s="38"/>
      <c r="NKP144" s="38"/>
      <c r="NKQ144" s="38"/>
      <c r="NKR144" s="38"/>
      <c r="NKS144" s="38"/>
      <c r="NKT144" s="38"/>
      <c r="NKU144" s="38"/>
      <c r="NKV144" s="38"/>
      <c r="NKW144" s="38"/>
      <c r="NKX144" s="38"/>
      <c r="NKY144" s="38"/>
      <c r="NKZ144" s="38"/>
      <c r="NLA144" s="38"/>
      <c r="NLB144" s="38"/>
      <c r="NLC144" s="38"/>
      <c r="NLD144" s="38"/>
      <c r="NLE144" s="38"/>
      <c r="NLF144" s="38"/>
      <c r="NLG144" s="38"/>
      <c r="NLH144" s="38"/>
      <c r="NLI144" s="38"/>
      <c r="NLJ144" s="38"/>
      <c r="NLK144" s="38"/>
      <c r="NLL144" s="38"/>
      <c r="NLM144" s="38"/>
      <c r="NLN144" s="38"/>
      <c r="NLO144" s="38"/>
      <c r="NLP144" s="38"/>
      <c r="NLQ144" s="38"/>
      <c r="NLR144" s="38"/>
      <c r="NLS144" s="38"/>
      <c r="NLT144" s="38"/>
      <c r="NLU144" s="38"/>
      <c r="NLV144" s="38"/>
      <c r="NLW144" s="38"/>
      <c r="NLX144" s="38"/>
      <c r="NLY144" s="38"/>
      <c r="NLZ144" s="38"/>
      <c r="NMA144" s="38"/>
      <c r="NMB144" s="38"/>
      <c r="NMC144" s="38"/>
      <c r="NMD144" s="38"/>
      <c r="NME144" s="38"/>
      <c r="NMF144" s="38"/>
      <c r="NMG144" s="38"/>
      <c r="NMH144" s="38"/>
      <c r="NMI144" s="38"/>
      <c r="NMJ144" s="38"/>
      <c r="NMK144" s="38"/>
      <c r="NML144" s="38"/>
      <c r="NMM144" s="38"/>
      <c r="NMN144" s="38"/>
      <c r="NMO144" s="38"/>
      <c r="NMP144" s="38"/>
      <c r="NMQ144" s="38"/>
      <c r="NMR144" s="38"/>
      <c r="NMS144" s="38"/>
      <c r="NMT144" s="38"/>
      <c r="NMU144" s="38"/>
      <c r="NMV144" s="38"/>
      <c r="NMW144" s="38"/>
      <c r="NMX144" s="38"/>
      <c r="NMY144" s="38"/>
      <c r="NMZ144" s="38"/>
      <c r="NNA144" s="38"/>
      <c r="NNB144" s="38"/>
      <c r="NNC144" s="38"/>
      <c r="NND144" s="38"/>
      <c r="NNE144" s="38"/>
      <c r="NNF144" s="38"/>
      <c r="NNG144" s="38"/>
      <c r="NNH144" s="38"/>
      <c r="NNI144" s="38"/>
      <c r="NNJ144" s="38"/>
      <c r="NNK144" s="38"/>
      <c r="NNL144" s="38"/>
      <c r="NNM144" s="38"/>
      <c r="NNN144" s="38"/>
      <c r="NNO144" s="38"/>
      <c r="NNP144" s="38"/>
      <c r="NNQ144" s="38"/>
      <c r="NNR144" s="38"/>
      <c r="NNS144" s="38"/>
      <c r="NNT144" s="38"/>
      <c r="NNU144" s="38"/>
      <c r="NNV144" s="38"/>
      <c r="NNW144" s="38"/>
      <c r="NNX144" s="38"/>
      <c r="NNY144" s="38"/>
      <c r="NNZ144" s="38"/>
      <c r="NOA144" s="38"/>
      <c r="NOB144" s="38"/>
      <c r="NOC144" s="38"/>
      <c r="NOD144" s="38"/>
      <c r="NOE144" s="38"/>
      <c r="NOF144" s="38"/>
      <c r="NOG144" s="38"/>
      <c r="NOH144" s="38"/>
      <c r="NOI144" s="38"/>
      <c r="NOJ144" s="38"/>
      <c r="NOK144" s="38"/>
      <c r="NOL144" s="38"/>
      <c r="NOM144" s="38"/>
      <c r="NON144" s="38"/>
      <c r="NOO144" s="38"/>
      <c r="NOP144" s="38"/>
      <c r="NOQ144" s="38"/>
      <c r="NOR144" s="38"/>
      <c r="NOS144" s="38"/>
      <c r="NOT144" s="38"/>
      <c r="NOU144" s="38"/>
      <c r="NOV144" s="38"/>
      <c r="NOW144" s="38"/>
      <c r="NOX144" s="38"/>
      <c r="NOY144" s="38"/>
      <c r="NOZ144" s="38"/>
      <c r="NPA144" s="38"/>
      <c r="NPB144" s="38"/>
      <c r="NPC144" s="38"/>
      <c r="NPD144" s="38"/>
      <c r="NPE144" s="38"/>
      <c r="NPF144" s="38"/>
      <c r="NPG144" s="38"/>
      <c r="NPH144" s="38"/>
      <c r="NPI144" s="38"/>
      <c r="NPJ144" s="38"/>
      <c r="NPK144" s="38"/>
      <c r="NPL144" s="38"/>
      <c r="NPM144" s="38"/>
      <c r="NPN144" s="38"/>
      <c r="NPO144" s="38"/>
      <c r="NPP144" s="38"/>
      <c r="NPQ144" s="38"/>
      <c r="NPR144" s="38"/>
      <c r="NPS144" s="38"/>
      <c r="NPT144" s="38"/>
      <c r="NPU144" s="38"/>
      <c r="NPV144" s="38"/>
      <c r="NPW144" s="38"/>
      <c r="NPX144" s="38"/>
      <c r="NPY144" s="38"/>
      <c r="NPZ144" s="38"/>
      <c r="NQA144" s="38"/>
      <c r="NQB144" s="38"/>
      <c r="NQC144" s="38"/>
      <c r="NQD144" s="38"/>
      <c r="NQE144" s="38"/>
      <c r="NQF144" s="38"/>
      <c r="NQG144" s="38"/>
      <c r="NQH144" s="38"/>
      <c r="NQI144" s="38"/>
      <c r="NQJ144" s="38"/>
      <c r="NQK144" s="38"/>
      <c r="NQL144" s="38"/>
      <c r="NQM144" s="38"/>
      <c r="NQN144" s="38"/>
      <c r="NQO144" s="38"/>
      <c r="NQP144" s="38"/>
      <c r="NQQ144" s="38"/>
      <c r="NQR144" s="38"/>
      <c r="NQS144" s="38"/>
      <c r="NQT144" s="38"/>
      <c r="NQU144" s="38"/>
      <c r="NQV144" s="38"/>
      <c r="NQW144" s="38"/>
      <c r="NQX144" s="38"/>
      <c r="NQY144" s="38"/>
      <c r="NQZ144" s="38"/>
      <c r="NRA144" s="38"/>
      <c r="NRB144" s="38"/>
      <c r="NRC144" s="38"/>
      <c r="NRD144" s="38"/>
      <c r="NRE144" s="38"/>
      <c r="NRF144" s="38"/>
      <c r="NRG144" s="38"/>
      <c r="NRH144" s="38"/>
      <c r="NRI144" s="38"/>
      <c r="NRJ144" s="38"/>
      <c r="NRK144" s="38"/>
      <c r="NRL144" s="38"/>
      <c r="NRM144" s="38"/>
      <c r="NRN144" s="38"/>
      <c r="NRO144" s="38"/>
      <c r="NRP144" s="38"/>
      <c r="NRQ144" s="38"/>
      <c r="NRR144" s="38"/>
      <c r="NRS144" s="38"/>
      <c r="NRT144" s="38"/>
      <c r="NRU144" s="38"/>
      <c r="NRV144" s="38"/>
      <c r="NRW144" s="38"/>
      <c r="NRX144" s="38"/>
      <c r="NRY144" s="38"/>
      <c r="NRZ144" s="38"/>
      <c r="NSA144" s="38"/>
      <c r="NSB144" s="38"/>
      <c r="NSC144" s="38"/>
      <c r="NSD144" s="38"/>
      <c r="NSE144" s="38"/>
      <c r="NSF144" s="38"/>
      <c r="NSG144" s="38"/>
      <c r="NSH144" s="38"/>
      <c r="NSI144" s="38"/>
      <c r="NSJ144" s="38"/>
      <c r="NSK144" s="38"/>
      <c r="NSL144" s="38"/>
      <c r="NSM144" s="38"/>
      <c r="NSN144" s="38"/>
      <c r="NSO144" s="38"/>
      <c r="NSP144" s="38"/>
      <c r="NSQ144" s="38"/>
      <c r="NSR144" s="38"/>
      <c r="NSS144" s="38"/>
      <c r="NST144" s="38"/>
      <c r="NSU144" s="38"/>
      <c r="NSV144" s="38"/>
      <c r="NSW144" s="38"/>
      <c r="NSX144" s="38"/>
      <c r="NSY144" s="38"/>
      <c r="NSZ144" s="38"/>
      <c r="NTA144" s="38"/>
      <c r="NTB144" s="38"/>
      <c r="NTC144" s="38"/>
      <c r="NTD144" s="38"/>
      <c r="NTE144" s="38"/>
      <c r="NTF144" s="38"/>
      <c r="NTG144" s="38"/>
      <c r="NTH144" s="38"/>
      <c r="NTI144" s="38"/>
      <c r="NTJ144" s="38"/>
      <c r="NTK144" s="38"/>
      <c r="NTL144" s="38"/>
      <c r="NTM144" s="38"/>
      <c r="NTN144" s="38"/>
      <c r="NTO144" s="38"/>
      <c r="NTP144" s="38"/>
      <c r="NTQ144" s="38"/>
      <c r="NTR144" s="38"/>
      <c r="NTS144" s="38"/>
      <c r="NTT144" s="38"/>
      <c r="NTU144" s="38"/>
      <c r="NTV144" s="38"/>
      <c r="NTW144" s="38"/>
      <c r="NTX144" s="38"/>
      <c r="NTY144" s="38"/>
      <c r="NTZ144" s="38"/>
      <c r="NUA144" s="38"/>
      <c r="NUB144" s="38"/>
      <c r="NUC144" s="38"/>
      <c r="NUD144" s="38"/>
      <c r="NUE144" s="38"/>
      <c r="NUF144" s="38"/>
      <c r="NUG144" s="38"/>
      <c r="NUH144" s="38"/>
      <c r="NUI144" s="38"/>
      <c r="NUJ144" s="38"/>
      <c r="NUK144" s="38"/>
      <c r="NUL144" s="38"/>
      <c r="NUM144" s="38"/>
      <c r="NUN144" s="38"/>
      <c r="NUO144" s="38"/>
      <c r="NUP144" s="38"/>
      <c r="NUQ144" s="38"/>
      <c r="NUR144" s="38"/>
      <c r="NUS144" s="38"/>
      <c r="NUT144" s="38"/>
      <c r="NUU144" s="38"/>
      <c r="NUV144" s="38"/>
      <c r="NUW144" s="38"/>
      <c r="NUX144" s="38"/>
      <c r="NUY144" s="38"/>
      <c r="NUZ144" s="38"/>
      <c r="NVA144" s="38"/>
      <c r="NVB144" s="38"/>
      <c r="NVC144" s="38"/>
      <c r="NVD144" s="38"/>
      <c r="NVE144" s="38"/>
      <c r="NVF144" s="38"/>
      <c r="NVG144" s="38"/>
      <c r="NVH144" s="38"/>
      <c r="NVI144" s="38"/>
      <c r="NVJ144" s="38"/>
      <c r="NVK144" s="38"/>
      <c r="NVL144" s="38"/>
      <c r="NVM144" s="38"/>
      <c r="NVN144" s="38"/>
      <c r="NVO144" s="38"/>
      <c r="NVP144" s="38"/>
      <c r="NVQ144" s="38"/>
      <c r="NVR144" s="38"/>
      <c r="NVS144" s="38"/>
      <c r="NVT144" s="38"/>
      <c r="NVU144" s="38"/>
      <c r="NVV144" s="38"/>
      <c r="NVW144" s="38"/>
      <c r="NVX144" s="38"/>
      <c r="NVY144" s="38"/>
      <c r="NVZ144" s="38"/>
      <c r="NWA144" s="38"/>
      <c r="NWB144" s="38"/>
      <c r="NWC144" s="38"/>
      <c r="NWD144" s="38"/>
      <c r="NWE144" s="38"/>
      <c r="NWF144" s="38"/>
      <c r="NWG144" s="38"/>
      <c r="NWH144" s="38"/>
      <c r="NWI144" s="38"/>
      <c r="NWJ144" s="38"/>
      <c r="NWK144" s="38"/>
      <c r="NWL144" s="38"/>
      <c r="NWM144" s="38"/>
      <c r="NWN144" s="38"/>
      <c r="NWO144" s="38"/>
      <c r="NWP144" s="38"/>
      <c r="NWQ144" s="38"/>
      <c r="NWR144" s="38"/>
      <c r="NWS144" s="38"/>
      <c r="NWT144" s="38"/>
      <c r="NWU144" s="38"/>
      <c r="NWV144" s="38"/>
      <c r="NWW144" s="38"/>
      <c r="NWX144" s="38"/>
      <c r="NWY144" s="38"/>
      <c r="NWZ144" s="38"/>
      <c r="NXA144" s="38"/>
      <c r="NXB144" s="38"/>
      <c r="NXC144" s="38"/>
      <c r="NXD144" s="38"/>
      <c r="NXE144" s="38"/>
      <c r="NXF144" s="38"/>
      <c r="NXG144" s="38"/>
      <c r="NXH144" s="38"/>
      <c r="NXI144" s="38"/>
      <c r="NXJ144" s="38"/>
      <c r="NXK144" s="38"/>
      <c r="NXL144" s="38"/>
      <c r="NXM144" s="38"/>
      <c r="NXN144" s="38"/>
      <c r="NXO144" s="38"/>
      <c r="NXP144" s="38"/>
      <c r="NXQ144" s="38"/>
      <c r="NXR144" s="38"/>
      <c r="NXS144" s="38"/>
      <c r="NXT144" s="38"/>
      <c r="NXU144" s="38"/>
      <c r="NXV144" s="38"/>
      <c r="NXW144" s="38"/>
      <c r="NXX144" s="38"/>
      <c r="NXY144" s="38"/>
      <c r="NXZ144" s="38"/>
      <c r="NYA144" s="38"/>
      <c r="NYB144" s="38"/>
      <c r="NYC144" s="38"/>
      <c r="NYD144" s="38"/>
      <c r="NYE144" s="38"/>
      <c r="NYF144" s="38"/>
      <c r="NYG144" s="38"/>
      <c r="NYH144" s="38"/>
      <c r="NYI144" s="38"/>
      <c r="NYJ144" s="38"/>
      <c r="NYK144" s="38"/>
      <c r="NYL144" s="38"/>
      <c r="NYM144" s="38"/>
      <c r="NYN144" s="38"/>
      <c r="NYO144" s="38"/>
      <c r="NYP144" s="38"/>
      <c r="NYQ144" s="38"/>
      <c r="NYR144" s="38"/>
      <c r="NYS144" s="38"/>
      <c r="NYT144" s="38"/>
      <c r="NYU144" s="38"/>
      <c r="NYV144" s="38"/>
      <c r="NYW144" s="38"/>
      <c r="NYX144" s="38"/>
      <c r="NYY144" s="38"/>
      <c r="NYZ144" s="38"/>
      <c r="NZA144" s="38"/>
      <c r="NZB144" s="38"/>
      <c r="NZC144" s="38"/>
      <c r="NZD144" s="38"/>
      <c r="NZE144" s="38"/>
      <c r="NZF144" s="38"/>
      <c r="NZG144" s="38"/>
      <c r="NZH144" s="38"/>
      <c r="NZI144" s="38"/>
      <c r="NZJ144" s="38"/>
      <c r="NZK144" s="38"/>
      <c r="NZL144" s="38"/>
      <c r="NZM144" s="38"/>
      <c r="NZN144" s="38"/>
      <c r="NZO144" s="38"/>
      <c r="NZP144" s="38"/>
      <c r="NZQ144" s="38"/>
      <c r="NZR144" s="38"/>
      <c r="NZS144" s="38"/>
      <c r="NZT144" s="38"/>
      <c r="NZU144" s="38"/>
      <c r="NZV144" s="38"/>
      <c r="NZW144" s="38"/>
      <c r="NZX144" s="38"/>
      <c r="NZY144" s="38"/>
      <c r="NZZ144" s="38"/>
      <c r="OAA144" s="38"/>
      <c r="OAB144" s="38"/>
      <c r="OAC144" s="38"/>
      <c r="OAD144" s="38"/>
      <c r="OAE144" s="38"/>
      <c r="OAF144" s="38"/>
      <c r="OAG144" s="38"/>
      <c r="OAH144" s="38"/>
      <c r="OAI144" s="38"/>
      <c r="OAJ144" s="38"/>
      <c r="OAK144" s="38"/>
      <c r="OAL144" s="38"/>
      <c r="OAM144" s="38"/>
      <c r="OAN144" s="38"/>
      <c r="OAO144" s="38"/>
      <c r="OAP144" s="38"/>
      <c r="OAQ144" s="38"/>
      <c r="OAR144" s="38"/>
      <c r="OAS144" s="38"/>
      <c r="OAT144" s="38"/>
      <c r="OAU144" s="38"/>
      <c r="OAV144" s="38"/>
      <c r="OAW144" s="38"/>
      <c r="OAX144" s="38"/>
      <c r="OAY144" s="38"/>
      <c r="OAZ144" s="38"/>
      <c r="OBA144" s="38"/>
      <c r="OBB144" s="38"/>
      <c r="OBC144" s="38"/>
      <c r="OBD144" s="38"/>
      <c r="OBE144" s="38"/>
      <c r="OBF144" s="38"/>
      <c r="OBG144" s="38"/>
      <c r="OBH144" s="38"/>
      <c r="OBI144" s="38"/>
      <c r="OBJ144" s="38"/>
      <c r="OBK144" s="38"/>
      <c r="OBL144" s="38"/>
      <c r="OBM144" s="38"/>
      <c r="OBN144" s="38"/>
      <c r="OBO144" s="38"/>
      <c r="OBP144" s="38"/>
      <c r="OBQ144" s="38"/>
      <c r="OBR144" s="38"/>
      <c r="OBS144" s="38"/>
      <c r="OBT144" s="38"/>
      <c r="OBU144" s="38"/>
      <c r="OBV144" s="38"/>
      <c r="OBW144" s="38"/>
      <c r="OBX144" s="38"/>
      <c r="OBY144" s="38"/>
      <c r="OBZ144" s="38"/>
      <c r="OCA144" s="38"/>
      <c r="OCB144" s="38"/>
      <c r="OCC144" s="38"/>
      <c r="OCD144" s="38"/>
      <c r="OCE144" s="38"/>
      <c r="OCF144" s="38"/>
      <c r="OCG144" s="38"/>
      <c r="OCH144" s="38"/>
      <c r="OCI144" s="38"/>
      <c r="OCJ144" s="38"/>
      <c r="OCK144" s="38"/>
      <c r="OCL144" s="38"/>
      <c r="OCM144" s="38"/>
      <c r="OCN144" s="38"/>
      <c r="OCO144" s="38"/>
      <c r="OCP144" s="38"/>
      <c r="OCQ144" s="38"/>
      <c r="OCR144" s="38"/>
      <c r="OCS144" s="38"/>
      <c r="OCT144" s="38"/>
      <c r="OCU144" s="38"/>
      <c r="OCV144" s="38"/>
      <c r="OCW144" s="38"/>
      <c r="OCX144" s="38"/>
      <c r="OCY144" s="38"/>
      <c r="OCZ144" s="38"/>
      <c r="ODA144" s="38"/>
      <c r="ODB144" s="38"/>
      <c r="ODC144" s="38"/>
      <c r="ODD144" s="38"/>
      <c r="ODE144" s="38"/>
      <c r="ODF144" s="38"/>
      <c r="ODG144" s="38"/>
      <c r="ODH144" s="38"/>
      <c r="ODI144" s="38"/>
      <c r="ODJ144" s="38"/>
      <c r="ODK144" s="38"/>
      <c r="ODL144" s="38"/>
      <c r="ODM144" s="38"/>
      <c r="ODN144" s="38"/>
      <c r="ODO144" s="38"/>
      <c r="ODP144" s="38"/>
      <c r="ODQ144" s="38"/>
      <c r="ODR144" s="38"/>
      <c r="ODS144" s="38"/>
      <c r="ODT144" s="38"/>
      <c r="ODU144" s="38"/>
      <c r="ODV144" s="38"/>
      <c r="ODW144" s="38"/>
      <c r="ODX144" s="38"/>
      <c r="ODY144" s="38"/>
      <c r="ODZ144" s="38"/>
      <c r="OEA144" s="38"/>
      <c r="OEB144" s="38"/>
      <c r="OEC144" s="38"/>
      <c r="OED144" s="38"/>
      <c r="OEE144" s="38"/>
      <c r="OEF144" s="38"/>
      <c r="OEG144" s="38"/>
      <c r="OEH144" s="38"/>
      <c r="OEI144" s="38"/>
      <c r="OEJ144" s="38"/>
      <c r="OEK144" s="38"/>
      <c r="OEL144" s="38"/>
      <c r="OEM144" s="38"/>
      <c r="OEN144" s="38"/>
      <c r="OEO144" s="38"/>
      <c r="OEP144" s="38"/>
      <c r="OEQ144" s="38"/>
      <c r="OER144" s="38"/>
      <c r="OES144" s="38"/>
      <c r="OET144" s="38"/>
      <c r="OEU144" s="38"/>
      <c r="OEV144" s="38"/>
      <c r="OEW144" s="38"/>
      <c r="OEX144" s="38"/>
      <c r="OEY144" s="38"/>
      <c r="OEZ144" s="38"/>
      <c r="OFA144" s="38"/>
      <c r="OFB144" s="38"/>
      <c r="OFC144" s="38"/>
      <c r="OFD144" s="38"/>
      <c r="OFE144" s="38"/>
      <c r="OFF144" s="38"/>
      <c r="OFG144" s="38"/>
      <c r="OFH144" s="38"/>
      <c r="OFI144" s="38"/>
      <c r="OFJ144" s="38"/>
      <c r="OFK144" s="38"/>
      <c r="OFL144" s="38"/>
      <c r="OFM144" s="38"/>
      <c r="OFN144" s="38"/>
      <c r="OFO144" s="38"/>
      <c r="OFP144" s="38"/>
      <c r="OFQ144" s="38"/>
      <c r="OFR144" s="38"/>
      <c r="OFS144" s="38"/>
      <c r="OFT144" s="38"/>
      <c r="OFU144" s="38"/>
      <c r="OFV144" s="38"/>
      <c r="OFW144" s="38"/>
      <c r="OFX144" s="38"/>
      <c r="OFY144" s="38"/>
      <c r="OFZ144" s="38"/>
      <c r="OGA144" s="38"/>
      <c r="OGB144" s="38"/>
      <c r="OGC144" s="38"/>
      <c r="OGD144" s="38"/>
      <c r="OGE144" s="38"/>
      <c r="OGF144" s="38"/>
      <c r="OGG144" s="38"/>
      <c r="OGH144" s="38"/>
      <c r="OGI144" s="38"/>
      <c r="OGJ144" s="38"/>
      <c r="OGK144" s="38"/>
      <c r="OGL144" s="38"/>
      <c r="OGM144" s="38"/>
      <c r="OGN144" s="38"/>
      <c r="OGO144" s="38"/>
      <c r="OGP144" s="38"/>
      <c r="OGQ144" s="38"/>
      <c r="OGR144" s="38"/>
      <c r="OGS144" s="38"/>
      <c r="OGT144" s="38"/>
      <c r="OGU144" s="38"/>
      <c r="OGV144" s="38"/>
      <c r="OGW144" s="38"/>
      <c r="OGX144" s="38"/>
      <c r="OGY144" s="38"/>
      <c r="OGZ144" s="38"/>
      <c r="OHA144" s="38"/>
      <c r="OHB144" s="38"/>
      <c r="OHC144" s="38"/>
      <c r="OHD144" s="38"/>
      <c r="OHE144" s="38"/>
      <c r="OHF144" s="38"/>
      <c r="OHG144" s="38"/>
      <c r="OHH144" s="38"/>
      <c r="OHI144" s="38"/>
      <c r="OHJ144" s="38"/>
      <c r="OHK144" s="38"/>
      <c r="OHL144" s="38"/>
      <c r="OHM144" s="38"/>
      <c r="OHN144" s="38"/>
      <c r="OHO144" s="38"/>
      <c r="OHP144" s="38"/>
      <c r="OHQ144" s="38"/>
      <c r="OHR144" s="38"/>
      <c r="OHS144" s="38"/>
      <c r="OHT144" s="38"/>
      <c r="OHU144" s="38"/>
      <c r="OHV144" s="38"/>
      <c r="OHW144" s="38"/>
      <c r="OHX144" s="38"/>
      <c r="OHY144" s="38"/>
      <c r="OHZ144" s="38"/>
      <c r="OIA144" s="38"/>
      <c r="OIB144" s="38"/>
      <c r="OIC144" s="38"/>
      <c r="OID144" s="38"/>
      <c r="OIE144" s="38"/>
      <c r="OIF144" s="38"/>
      <c r="OIG144" s="38"/>
      <c r="OIH144" s="38"/>
      <c r="OII144" s="38"/>
      <c r="OIJ144" s="38"/>
      <c r="OIK144" s="38"/>
      <c r="OIL144" s="38"/>
      <c r="OIM144" s="38"/>
      <c r="OIN144" s="38"/>
      <c r="OIO144" s="38"/>
      <c r="OIP144" s="38"/>
      <c r="OIQ144" s="38"/>
      <c r="OIR144" s="38"/>
      <c r="OIS144" s="38"/>
      <c r="OIT144" s="38"/>
      <c r="OIU144" s="38"/>
      <c r="OIV144" s="38"/>
      <c r="OIW144" s="38"/>
      <c r="OIX144" s="38"/>
      <c r="OIY144" s="38"/>
      <c r="OIZ144" s="38"/>
      <c r="OJA144" s="38"/>
      <c r="OJB144" s="38"/>
      <c r="OJC144" s="38"/>
      <c r="OJD144" s="38"/>
      <c r="OJE144" s="38"/>
      <c r="OJF144" s="38"/>
      <c r="OJG144" s="38"/>
      <c r="OJH144" s="38"/>
      <c r="OJI144" s="38"/>
      <c r="OJJ144" s="38"/>
      <c r="OJK144" s="38"/>
      <c r="OJL144" s="38"/>
      <c r="OJM144" s="38"/>
      <c r="OJN144" s="38"/>
      <c r="OJO144" s="38"/>
      <c r="OJP144" s="38"/>
      <c r="OJQ144" s="38"/>
      <c r="OJR144" s="38"/>
      <c r="OJS144" s="38"/>
      <c r="OJT144" s="38"/>
      <c r="OJU144" s="38"/>
      <c r="OJV144" s="38"/>
      <c r="OJW144" s="38"/>
      <c r="OJX144" s="38"/>
      <c r="OJY144" s="38"/>
      <c r="OJZ144" s="38"/>
      <c r="OKA144" s="38"/>
      <c r="OKB144" s="38"/>
      <c r="OKC144" s="38"/>
      <c r="OKD144" s="38"/>
      <c r="OKE144" s="38"/>
      <c r="OKF144" s="38"/>
      <c r="OKG144" s="38"/>
      <c r="OKH144" s="38"/>
      <c r="OKI144" s="38"/>
      <c r="OKJ144" s="38"/>
      <c r="OKK144" s="38"/>
      <c r="OKL144" s="38"/>
      <c r="OKM144" s="38"/>
      <c r="OKN144" s="38"/>
      <c r="OKO144" s="38"/>
      <c r="OKP144" s="38"/>
      <c r="OKQ144" s="38"/>
      <c r="OKR144" s="38"/>
      <c r="OKS144" s="38"/>
      <c r="OKT144" s="38"/>
      <c r="OKU144" s="38"/>
      <c r="OKV144" s="38"/>
      <c r="OKW144" s="38"/>
      <c r="OKX144" s="38"/>
      <c r="OKY144" s="38"/>
      <c r="OKZ144" s="38"/>
      <c r="OLA144" s="38"/>
      <c r="OLB144" s="38"/>
      <c r="OLC144" s="38"/>
      <c r="OLD144" s="38"/>
      <c r="OLE144" s="38"/>
      <c r="OLF144" s="38"/>
      <c r="OLG144" s="38"/>
      <c r="OLH144" s="38"/>
      <c r="OLI144" s="38"/>
      <c r="OLJ144" s="38"/>
      <c r="OLK144" s="38"/>
      <c r="OLL144" s="38"/>
      <c r="OLM144" s="38"/>
      <c r="OLN144" s="38"/>
      <c r="OLO144" s="38"/>
      <c r="OLP144" s="38"/>
      <c r="OLQ144" s="38"/>
      <c r="OLR144" s="38"/>
      <c r="OLS144" s="38"/>
      <c r="OLT144" s="38"/>
      <c r="OLU144" s="38"/>
      <c r="OLV144" s="38"/>
      <c r="OLW144" s="38"/>
      <c r="OLX144" s="38"/>
      <c r="OLY144" s="38"/>
      <c r="OLZ144" s="38"/>
      <c r="OMA144" s="38"/>
      <c r="OMB144" s="38"/>
      <c r="OMC144" s="38"/>
      <c r="OMD144" s="38"/>
      <c r="OME144" s="38"/>
      <c r="OMF144" s="38"/>
      <c r="OMG144" s="38"/>
      <c r="OMH144" s="38"/>
      <c r="OMI144" s="38"/>
      <c r="OMJ144" s="38"/>
      <c r="OMK144" s="38"/>
      <c r="OML144" s="38"/>
      <c r="OMM144" s="38"/>
      <c r="OMN144" s="38"/>
      <c r="OMO144" s="38"/>
      <c r="OMP144" s="38"/>
      <c r="OMQ144" s="38"/>
      <c r="OMR144" s="38"/>
      <c r="OMS144" s="38"/>
      <c r="OMT144" s="38"/>
      <c r="OMU144" s="38"/>
      <c r="OMV144" s="38"/>
      <c r="OMW144" s="38"/>
      <c r="OMX144" s="38"/>
      <c r="OMY144" s="38"/>
      <c r="OMZ144" s="38"/>
      <c r="ONA144" s="38"/>
      <c r="ONB144" s="38"/>
      <c r="ONC144" s="38"/>
      <c r="OND144" s="38"/>
      <c r="ONE144" s="38"/>
      <c r="ONF144" s="38"/>
      <c r="ONG144" s="38"/>
      <c r="ONH144" s="38"/>
      <c r="ONI144" s="38"/>
      <c r="ONJ144" s="38"/>
      <c r="ONK144" s="38"/>
      <c r="ONL144" s="38"/>
      <c r="ONM144" s="38"/>
      <c r="ONN144" s="38"/>
      <c r="ONO144" s="38"/>
      <c r="ONP144" s="38"/>
      <c r="ONQ144" s="38"/>
      <c r="ONR144" s="38"/>
      <c r="ONS144" s="38"/>
      <c r="ONT144" s="38"/>
      <c r="ONU144" s="38"/>
      <c r="ONV144" s="38"/>
      <c r="ONW144" s="38"/>
      <c r="ONX144" s="38"/>
      <c r="ONY144" s="38"/>
      <c r="ONZ144" s="38"/>
      <c r="OOA144" s="38"/>
      <c r="OOB144" s="38"/>
      <c r="OOC144" s="38"/>
      <c r="OOD144" s="38"/>
      <c r="OOE144" s="38"/>
      <c r="OOF144" s="38"/>
      <c r="OOG144" s="38"/>
      <c r="OOH144" s="38"/>
      <c r="OOI144" s="38"/>
      <c r="OOJ144" s="38"/>
      <c r="OOK144" s="38"/>
      <c r="OOL144" s="38"/>
      <c r="OOM144" s="38"/>
      <c r="OON144" s="38"/>
      <c r="OOO144" s="38"/>
      <c r="OOP144" s="38"/>
      <c r="OOQ144" s="38"/>
      <c r="OOR144" s="38"/>
      <c r="OOS144" s="38"/>
      <c r="OOT144" s="38"/>
      <c r="OOU144" s="38"/>
      <c r="OOV144" s="38"/>
      <c r="OOW144" s="38"/>
      <c r="OOX144" s="38"/>
      <c r="OOY144" s="38"/>
      <c r="OOZ144" s="38"/>
      <c r="OPA144" s="38"/>
      <c r="OPB144" s="38"/>
      <c r="OPC144" s="38"/>
      <c r="OPD144" s="38"/>
      <c r="OPE144" s="38"/>
      <c r="OPF144" s="38"/>
      <c r="OPG144" s="38"/>
      <c r="OPH144" s="38"/>
      <c r="OPI144" s="38"/>
      <c r="OPJ144" s="38"/>
      <c r="OPK144" s="38"/>
      <c r="OPL144" s="38"/>
      <c r="OPM144" s="38"/>
      <c r="OPN144" s="38"/>
      <c r="OPO144" s="38"/>
      <c r="OPP144" s="38"/>
      <c r="OPQ144" s="38"/>
      <c r="OPR144" s="38"/>
      <c r="OPS144" s="38"/>
      <c r="OPT144" s="38"/>
      <c r="OPU144" s="38"/>
      <c r="OPV144" s="38"/>
      <c r="OPW144" s="38"/>
      <c r="OPX144" s="38"/>
      <c r="OPY144" s="38"/>
      <c r="OPZ144" s="38"/>
      <c r="OQA144" s="38"/>
      <c r="OQB144" s="38"/>
      <c r="OQC144" s="38"/>
      <c r="OQD144" s="38"/>
      <c r="OQE144" s="38"/>
      <c r="OQF144" s="38"/>
      <c r="OQG144" s="38"/>
      <c r="OQH144" s="38"/>
      <c r="OQI144" s="38"/>
      <c r="OQJ144" s="38"/>
      <c r="OQK144" s="38"/>
      <c r="OQL144" s="38"/>
      <c r="OQM144" s="38"/>
      <c r="OQN144" s="38"/>
      <c r="OQO144" s="38"/>
      <c r="OQP144" s="38"/>
      <c r="OQQ144" s="38"/>
      <c r="OQR144" s="38"/>
      <c r="OQS144" s="38"/>
      <c r="OQT144" s="38"/>
      <c r="OQU144" s="38"/>
      <c r="OQV144" s="38"/>
      <c r="OQW144" s="38"/>
      <c r="OQX144" s="38"/>
      <c r="OQY144" s="38"/>
      <c r="OQZ144" s="38"/>
      <c r="ORA144" s="38"/>
      <c r="ORB144" s="38"/>
      <c r="ORC144" s="38"/>
      <c r="ORD144" s="38"/>
      <c r="ORE144" s="38"/>
      <c r="ORF144" s="38"/>
      <c r="ORG144" s="38"/>
      <c r="ORH144" s="38"/>
      <c r="ORI144" s="38"/>
      <c r="ORJ144" s="38"/>
      <c r="ORK144" s="38"/>
      <c r="ORL144" s="38"/>
      <c r="ORM144" s="38"/>
      <c r="ORN144" s="38"/>
      <c r="ORO144" s="38"/>
      <c r="ORP144" s="38"/>
      <c r="ORQ144" s="38"/>
      <c r="ORR144" s="38"/>
      <c r="ORS144" s="38"/>
      <c r="ORT144" s="38"/>
      <c r="ORU144" s="38"/>
      <c r="ORV144" s="38"/>
      <c r="ORW144" s="38"/>
      <c r="ORX144" s="38"/>
      <c r="ORY144" s="38"/>
      <c r="ORZ144" s="38"/>
      <c r="OSA144" s="38"/>
      <c r="OSB144" s="38"/>
      <c r="OSC144" s="38"/>
      <c r="OSD144" s="38"/>
      <c r="OSE144" s="38"/>
      <c r="OSF144" s="38"/>
      <c r="OSG144" s="38"/>
      <c r="OSH144" s="38"/>
      <c r="OSI144" s="38"/>
      <c r="OSJ144" s="38"/>
      <c r="OSK144" s="38"/>
      <c r="OSL144" s="38"/>
      <c r="OSM144" s="38"/>
      <c r="OSN144" s="38"/>
      <c r="OSO144" s="38"/>
      <c r="OSP144" s="38"/>
      <c r="OSQ144" s="38"/>
      <c r="OSR144" s="38"/>
      <c r="OSS144" s="38"/>
      <c r="OST144" s="38"/>
      <c r="OSU144" s="38"/>
      <c r="OSV144" s="38"/>
      <c r="OSW144" s="38"/>
      <c r="OSX144" s="38"/>
      <c r="OSY144" s="38"/>
      <c r="OSZ144" s="38"/>
      <c r="OTA144" s="38"/>
      <c r="OTB144" s="38"/>
      <c r="OTC144" s="38"/>
      <c r="OTD144" s="38"/>
      <c r="OTE144" s="38"/>
      <c r="OTF144" s="38"/>
      <c r="OTG144" s="38"/>
      <c r="OTH144" s="38"/>
      <c r="OTI144" s="38"/>
      <c r="OTJ144" s="38"/>
      <c r="OTK144" s="38"/>
      <c r="OTL144" s="38"/>
      <c r="OTM144" s="38"/>
      <c r="OTN144" s="38"/>
      <c r="OTO144" s="38"/>
      <c r="OTP144" s="38"/>
      <c r="OTQ144" s="38"/>
      <c r="OTR144" s="38"/>
      <c r="OTS144" s="38"/>
      <c r="OTT144" s="38"/>
      <c r="OTU144" s="38"/>
      <c r="OTV144" s="38"/>
      <c r="OTW144" s="38"/>
      <c r="OTX144" s="38"/>
      <c r="OTY144" s="38"/>
      <c r="OTZ144" s="38"/>
      <c r="OUA144" s="38"/>
      <c r="OUB144" s="38"/>
      <c r="OUC144" s="38"/>
      <c r="OUD144" s="38"/>
      <c r="OUE144" s="38"/>
      <c r="OUF144" s="38"/>
      <c r="OUG144" s="38"/>
      <c r="OUH144" s="38"/>
      <c r="OUI144" s="38"/>
      <c r="OUJ144" s="38"/>
      <c r="OUK144" s="38"/>
      <c r="OUL144" s="38"/>
      <c r="OUM144" s="38"/>
      <c r="OUN144" s="38"/>
      <c r="OUO144" s="38"/>
      <c r="OUP144" s="38"/>
      <c r="OUQ144" s="38"/>
      <c r="OUR144" s="38"/>
      <c r="OUS144" s="38"/>
      <c r="OUT144" s="38"/>
      <c r="OUU144" s="38"/>
      <c r="OUV144" s="38"/>
      <c r="OUW144" s="38"/>
      <c r="OUX144" s="38"/>
      <c r="OUY144" s="38"/>
      <c r="OUZ144" s="38"/>
      <c r="OVA144" s="38"/>
      <c r="OVB144" s="38"/>
      <c r="OVC144" s="38"/>
      <c r="OVD144" s="38"/>
      <c r="OVE144" s="38"/>
      <c r="OVF144" s="38"/>
      <c r="OVG144" s="38"/>
      <c r="OVH144" s="38"/>
      <c r="OVI144" s="38"/>
      <c r="OVJ144" s="38"/>
      <c r="OVK144" s="38"/>
      <c r="OVL144" s="38"/>
      <c r="OVM144" s="38"/>
      <c r="OVN144" s="38"/>
      <c r="OVO144" s="38"/>
      <c r="OVP144" s="38"/>
      <c r="OVQ144" s="38"/>
      <c r="OVR144" s="38"/>
      <c r="OVS144" s="38"/>
      <c r="OVT144" s="38"/>
      <c r="OVU144" s="38"/>
      <c r="OVV144" s="38"/>
      <c r="OVW144" s="38"/>
      <c r="OVX144" s="38"/>
      <c r="OVY144" s="38"/>
      <c r="OVZ144" s="38"/>
      <c r="OWA144" s="38"/>
      <c r="OWB144" s="38"/>
      <c r="OWC144" s="38"/>
      <c r="OWD144" s="38"/>
      <c r="OWE144" s="38"/>
      <c r="OWF144" s="38"/>
      <c r="OWG144" s="38"/>
      <c r="OWH144" s="38"/>
      <c r="OWI144" s="38"/>
      <c r="OWJ144" s="38"/>
      <c r="OWK144" s="38"/>
      <c r="OWL144" s="38"/>
      <c r="OWM144" s="38"/>
      <c r="OWN144" s="38"/>
      <c r="OWO144" s="38"/>
      <c r="OWP144" s="38"/>
      <c r="OWQ144" s="38"/>
      <c r="OWR144" s="38"/>
      <c r="OWS144" s="38"/>
      <c r="OWT144" s="38"/>
      <c r="OWU144" s="38"/>
      <c r="OWV144" s="38"/>
      <c r="OWW144" s="38"/>
      <c r="OWX144" s="38"/>
      <c r="OWY144" s="38"/>
      <c r="OWZ144" s="38"/>
      <c r="OXA144" s="38"/>
      <c r="OXB144" s="38"/>
      <c r="OXC144" s="38"/>
      <c r="OXD144" s="38"/>
      <c r="OXE144" s="38"/>
      <c r="OXF144" s="38"/>
      <c r="OXG144" s="38"/>
      <c r="OXH144" s="38"/>
      <c r="OXI144" s="38"/>
      <c r="OXJ144" s="38"/>
      <c r="OXK144" s="38"/>
      <c r="OXL144" s="38"/>
      <c r="OXM144" s="38"/>
      <c r="OXN144" s="38"/>
      <c r="OXO144" s="38"/>
      <c r="OXP144" s="38"/>
      <c r="OXQ144" s="38"/>
      <c r="OXR144" s="38"/>
      <c r="OXS144" s="38"/>
      <c r="OXT144" s="38"/>
      <c r="OXU144" s="38"/>
      <c r="OXV144" s="38"/>
      <c r="OXW144" s="38"/>
      <c r="OXX144" s="38"/>
      <c r="OXY144" s="38"/>
      <c r="OXZ144" s="38"/>
      <c r="OYA144" s="38"/>
      <c r="OYB144" s="38"/>
      <c r="OYC144" s="38"/>
      <c r="OYD144" s="38"/>
      <c r="OYE144" s="38"/>
      <c r="OYF144" s="38"/>
      <c r="OYG144" s="38"/>
      <c r="OYH144" s="38"/>
      <c r="OYI144" s="38"/>
      <c r="OYJ144" s="38"/>
      <c r="OYK144" s="38"/>
      <c r="OYL144" s="38"/>
      <c r="OYM144" s="38"/>
      <c r="OYN144" s="38"/>
      <c r="OYO144" s="38"/>
      <c r="OYP144" s="38"/>
      <c r="OYQ144" s="38"/>
      <c r="OYR144" s="38"/>
      <c r="OYS144" s="38"/>
      <c r="OYT144" s="38"/>
      <c r="OYU144" s="38"/>
      <c r="OYV144" s="38"/>
      <c r="OYW144" s="38"/>
      <c r="OYX144" s="38"/>
      <c r="OYY144" s="38"/>
      <c r="OYZ144" s="38"/>
      <c r="OZA144" s="38"/>
      <c r="OZB144" s="38"/>
      <c r="OZC144" s="38"/>
      <c r="OZD144" s="38"/>
      <c r="OZE144" s="38"/>
      <c r="OZF144" s="38"/>
      <c r="OZG144" s="38"/>
      <c r="OZH144" s="38"/>
      <c r="OZI144" s="38"/>
      <c r="OZJ144" s="38"/>
      <c r="OZK144" s="38"/>
      <c r="OZL144" s="38"/>
      <c r="OZM144" s="38"/>
      <c r="OZN144" s="38"/>
      <c r="OZO144" s="38"/>
      <c r="OZP144" s="38"/>
      <c r="OZQ144" s="38"/>
      <c r="OZR144" s="38"/>
      <c r="OZS144" s="38"/>
      <c r="OZT144" s="38"/>
      <c r="OZU144" s="38"/>
      <c r="OZV144" s="38"/>
      <c r="OZW144" s="38"/>
      <c r="OZX144" s="38"/>
      <c r="OZY144" s="38"/>
      <c r="OZZ144" s="38"/>
      <c r="PAA144" s="38"/>
      <c r="PAB144" s="38"/>
      <c r="PAC144" s="38"/>
      <c r="PAD144" s="38"/>
      <c r="PAE144" s="38"/>
      <c r="PAF144" s="38"/>
      <c r="PAG144" s="38"/>
      <c r="PAH144" s="38"/>
      <c r="PAI144" s="38"/>
      <c r="PAJ144" s="38"/>
      <c r="PAK144" s="38"/>
      <c r="PAL144" s="38"/>
      <c r="PAM144" s="38"/>
      <c r="PAN144" s="38"/>
      <c r="PAO144" s="38"/>
      <c r="PAP144" s="38"/>
      <c r="PAQ144" s="38"/>
      <c r="PAR144" s="38"/>
      <c r="PAS144" s="38"/>
      <c r="PAT144" s="38"/>
      <c r="PAU144" s="38"/>
      <c r="PAV144" s="38"/>
      <c r="PAW144" s="38"/>
      <c r="PAX144" s="38"/>
      <c r="PAY144" s="38"/>
      <c r="PAZ144" s="38"/>
      <c r="PBA144" s="38"/>
      <c r="PBB144" s="38"/>
      <c r="PBC144" s="38"/>
      <c r="PBD144" s="38"/>
      <c r="PBE144" s="38"/>
      <c r="PBF144" s="38"/>
      <c r="PBG144" s="38"/>
      <c r="PBH144" s="38"/>
      <c r="PBI144" s="38"/>
      <c r="PBJ144" s="38"/>
      <c r="PBK144" s="38"/>
      <c r="PBL144" s="38"/>
      <c r="PBM144" s="38"/>
      <c r="PBN144" s="38"/>
      <c r="PBO144" s="38"/>
      <c r="PBP144" s="38"/>
      <c r="PBQ144" s="38"/>
      <c r="PBR144" s="38"/>
      <c r="PBS144" s="38"/>
      <c r="PBT144" s="38"/>
      <c r="PBU144" s="38"/>
      <c r="PBV144" s="38"/>
      <c r="PBW144" s="38"/>
      <c r="PBX144" s="38"/>
      <c r="PBY144" s="38"/>
      <c r="PBZ144" s="38"/>
      <c r="PCA144" s="38"/>
      <c r="PCB144" s="38"/>
      <c r="PCC144" s="38"/>
      <c r="PCD144" s="38"/>
      <c r="PCE144" s="38"/>
      <c r="PCF144" s="38"/>
      <c r="PCG144" s="38"/>
      <c r="PCH144" s="38"/>
      <c r="PCI144" s="38"/>
      <c r="PCJ144" s="38"/>
      <c r="PCK144" s="38"/>
      <c r="PCL144" s="38"/>
      <c r="PCM144" s="38"/>
      <c r="PCN144" s="38"/>
      <c r="PCO144" s="38"/>
      <c r="PCP144" s="38"/>
      <c r="PCQ144" s="38"/>
      <c r="PCR144" s="38"/>
      <c r="PCS144" s="38"/>
      <c r="PCT144" s="38"/>
      <c r="PCU144" s="38"/>
      <c r="PCV144" s="38"/>
      <c r="PCW144" s="38"/>
      <c r="PCX144" s="38"/>
      <c r="PCY144" s="38"/>
      <c r="PCZ144" s="38"/>
      <c r="PDA144" s="38"/>
      <c r="PDB144" s="38"/>
      <c r="PDC144" s="38"/>
      <c r="PDD144" s="38"/>
      <c r="PDE144" s="38"/>
      <c r="PDF144" s="38"/>
      <c r="PDG144" s="38"/>
      <c r="PDH144" s="38"/>
      <c r="PDI144" s="38"/>
      <c r="PDJ144" s="38"/>
      <c r="PDK144" s="38"/>
      <c r="PDL144" s="38"/>
      <c r="PDM144" s="38"/>
      <c r="PDN144" s="38"/>
      <c r="PDO144" s="38"/>
      <c r="PDP144" s="38"/>
      <c r="PDQ144" s="38"/>
      <c r="PDR144" s="38"/>
      <c r="PDS144" s="38"/>
      <c r="PDT144" s="38"/>
      <c r="PDU144" s="38"/>
      <c r="PDV144" s="38"/>
      <c r="PDW144" s="38"/>
      <c r="PDX144" s="38"/>
      <c r="PDY144" s="38"/>
      <c r="PDZ144" s="38"/>
      <c r="PEA144" s="38"/>
      <c r="PEB144" s="38"/>
      <c r="PEC144" s="38"/>
      <c r="PED144" s="38"/>
      <c r="PEE144" s="38"/>
      <c r="PEF144" s="38"/>
      <c r="PEG144" s="38"/>
      <c r="PEH144" s="38"/>
      <c r="PEI144" s="38"/>
      <c r="PEJ144" s="38"/>
      <c r="PEK144" s="38"/>
      <c r="PEL144" s="38"/>
      <c r="PEM144" s="38"/>
      <c r="PEN144" s="38"/>
      <c r="PEO144" s="38"/>
      <c r="PEP144" s="38"/>
      <c r="PEQ144" s="38"/>
      <c r="PER144" s="38"/>
      <c r="PES144" s="38"/>
      <c r="PET144" s="38"/>
      <c r="PEU144" s="38"/>
      <c r="PEV144" s="38"/>
      <c r="PEW144" s="38"/>
      <c r="PEX144" s="38"/>
      <c r="PEY144" s="38"/>
      <c r="PEZ144" s="38"/>
      <c r="PFA144" s="38"/>
      <c r="PFB144" s="38"/>
      <c r="PFC144" s="38"/>
      <c r="PFD144" s="38"/>
      <c r="PFE144" s="38"/>
      <c r="PFF144" s="38"/>
      <c r="PFG144" s="38"/>
      <c r="PFH144" s="38"/>
      <c r="PFI144" s="38"/>
      <c r="PFJ144" s="38"/>
      <c r="PFK144" s="38"/>
      <c r="PFL144" s="38"/>
      <c r="PFM144" s="38"/>
      <c r="PFN144" s="38"/>
      <c r="PFO144" s="38"/>
      <c r="PFP144" s="38"/>
      <c r="PFQ144" s="38"/>
      <c r="PFR144" s="38"/>
      <c r="PFS144" s="38"/>
      <c r="PFT144" s="38"/>
      <c r="PFU144" s="38"/>
      <c r="PFV144" s="38"/>
      <c r="PFW144" s="38"/>
      <c r="PFX144" s="38"/>
      <c r="PFY144" s="38"/>
      <c r="PFZ144" s="38"/>
      <c r="PGA144" s="38"/>
      <c r="PGB144" s="38"/>
      <c r="PGC144" s="38"/>
      <c r="PGD144" s="38"/>
      <c r="PGE144" s="38"/>
      <c r="PGF144" s="38"/>
      <c r="PGG144" s="38"/>
      <c r="PGH144" s="38"/>
      <c r="PGI144" s="38"/>
      <c r="PGJ144" s="38"/>
      <c r="PGK144" s="38"/>
      <c r="PGL144" s="38"/>
      <c r="PGM144" s="38"/>
      <c r="PGN144" s="38"/>
      <c r="PGO144" s="38"/>
      <c r="PGP144" s="38"/>
      <c r="PGQ144" s="38"/>
      <c r="PGR144" s="38"/>
      <c r="PGS144" s="38"/>
      <c r="PGT144" s="38"/>
      <c r="PGU144" s="38"/>
      <c r="PGV144" s="38"/>
      <c r="PGW144" s="38"/>
      <c r="PGX144" s="38"/>
      <c r="PGY144" s="38"/>
      <c r="PGZ144" s="38"/>
      <c r="PHA144" s="38"/>
      <c r="PHB144" s="38"/>
      <c r="PHC144" s="38"/>
      <c r="PHD144" s="38"/>
      <c r="PHE144" s="38"/>
      <c r="PHF144" s="38"/>
      <c r="PHG144" s="38"/>
      <c r="PHH144" s="38"/>
      <c r="PHI144" s="38"/>
      <c r="PHJ144" s="38"/>
      <c r="PHK144" s="38"/>
      <c r="PHL144" s="38"/>
      <c r="PHM144" s="38"/>
      <c r="PHN144" s="38"/>
      <c r="PHO144" s="38"/>
      <c r="PHP144" s="38"/>
      <c r="PHQ144" s="38"/>
      <c r="PHR144" s="38"/>
      <c r="PHS144" s="38"/>
      <c r="PHT144" s="38"/>
      <c r="PHU144" s="38"/>
      <c r="PHV144" s="38"/>
      <c r="PHW144" s="38"/>
      <c r="PHX144" s="38"/>
      <c r="PHY144" s="38"/>
      <c r="PHZ144" s="38"/>
      <c r="PIA144" s="38"/>
      <c r="PIB144" s="38"/>
      <c r="PIC144" s="38"/>
      <c r="PID144" s="38"/>
      <c r="PIE144" s="38"/>
      <c r="PIF144" s="38"/>
      <c r="PIG144" s="38"/>
      <c r="PIH144" s="38"/>
      <c r="PII144" s="38"/>
      <c r="PIJ144" s="38"/>
      <c r="PIK144" s="38"/>
      <c r="PIL144" s="38"/>
      <c r="PIM144" s="38"/>
      <c r="PIN144" s="38"/>
      <c r="PIO144" s="38"/>
      <c r="PIP144" s="38"/>
      <c r="PIQ144" s="38"/>
      <c r="PIR144" s="38"/>
      <c r="PIS144" s="38"/>
      <c r="PIT144" s="38"/>
      <c r="PIU144" s="38"/>
      <c r="PIV144" s="38"/>
      <c r="PIW144" s="38"/>
      <c r="PIX144" s="38"/>
      <c r="PIY144" s="38"/>
      <c r="PIZ144" s="38"/>
      <c r="PJA144" s="38"/>
      <c r="PJB144" s="38"/>
      <c r="PJC144" s="38"/>
      <c r="PJD144" s="38"/>
      <c r="PJE144" s="38"/>
      <c r="PJF144" s="38"/>
      <c r="PJG144" s="38"/>
      <c r="PJH144" s="38"/>
      <c r="PJI144" s="38"/>
      <c r="PJJ144" s="38"/>
      <c r="PJK144" s="38"/>
      <c r="PJL144" s="38"/>
      <c r="PJM144" s="38"/>
      <c r="PJN144" s="38"/>
      <c r="PJO144" s="38"/>
      <c r="PJP144" s="38"/>
      <c r="PJQ144" s="38"/>
      <c r="PJR144" s="38"/>
      <c r="PJS144" s="38"/>
      <c r="PJT144" s="38"/>
      <c r="PJU144" s="38"/>
      <c r="PJV144" s="38"/>
      <c r="PJW144" s="38"/>
      <c r="PJX144" s="38"/>
      <c r="PJY144" s="38"/>
      <c r="PJZ144" s="38"/>
      <c r="PKA144" s="38"/>
      <c r="PKB144" s="38"/>
      <c r="PKC144" s="38"/>
      <c r="PKD144" s="38"/>
      <c r="PKE144" s="38"/>
      <c r="PKF144" s="38"/>
      <c r="PKG144" s="38"/>
      <c r="PKH144" s="38"/>
      <c r="PKI144" s="38"/>
      <c r="PKJ144" s="38"/>
      <c r="PKK144" s="38"/>
      <c r="PKL144" s="38"/>
      <c r="PKM144" s="38"/>
      <c r="PKN144" s="38"/>
      <c r="PKO144" s="38"/>
      <c r="PKP144" s="38"/>
      <c r="PKQ144" s="38"/>
      <c r="PKR144" s="38"/>
      <c r="PKS144" s="38"/>
      <c r="PKT144" s="38"/>
      <c r="PKU144" s="38"/>
      <c r="PKV144" s="38"/>
      <c r="PKW144" s="38"/>
      <c r="PKX144" s="38"/>
      <c r="PKY144" s="38"/>
      <c r="PKZ144" s="38"/>
      <c r="PLA144" s="38"/>
      <c r="PLB144" s="38"/>
      <c r="PLC144" s="38"/>
      <c r="PLD144" s="38"/>
      <c r="PLE144" s="38"/>
      <c r="PLF144" s="38"/>
      <c r="PLG144" s="38"/>
      <c r="PLH144" s="38"/>
      <c r="PLI144" s="38"/>
      <c r="PLJ144" s="38"/>
      <c r="PLK144" s="38"/>
      <c r="PLL144" s="38"/>
      <c r="PLM144" s="38"/>
      <c r="PLN144" s="38"/>
      <c r="PLO144" s="38"/>
      <c r="PLP144" s="38"/>
      <c r="PLQ144" s="38"/>
      <c r="PLR144" s="38"/>
      <c r="PLS144" s="38"/>
      <c r="PLT144" s="38"/>
      <c r="PLU144" s="38"/>
      <c r="PLV144" s="38"/>
      <c r="PLW144" s="38"/>
      <c r="PLX144" s="38"/>
      <c r="PLY144" s="38"/>
      <c r="PLZ144" s="38"/>
      <c r="PMA144" s="38"/>
      <c r="PMB144" s="38"/>
      <c r="PMC144" s="38"/>
      <c r="PMD144" s="38"/>
      <c r="PME144" s="38"/>
      <c r="PMF144" s="38"/>
      <c r="PMG144" s="38"/>
      <c r="PMH144" s="38"/>
      <c r="PMI144" s="38"/>
      <c r="PMJ144" s="38"/>
      <c r="PMK144" s="38"/>
      <c r="PML144" s="38"/>
      <c r="PMM144" s="38"/>
      <c r="PMN144" s="38"/>
      <c r="PMO144" s="38"/>
      <c r="PMP144" s="38"/>
      <c r="PMQ144" s="38"/>
      <c r="PMR144" s="38"/>
      <c r="PMS144" s="38"/>
      <c r="PMT144" s="38"/>
      <c r="PMU144" s="38"/>
      <c r="PMV144" s="38"/>
      <c r="PMW144" s="38"/>
      <c r="PMX144" s="38"/>
      <c r="PMY144" s="38"/>
      <c r="PMZ144" s="38"/>
      <c r="PNA144" s="38"/>
      <c r="PNB144" s="38"/>
      <c r="PNC144" s="38"/>
      <c r="PND144" s="38"/>
      <c r="PNE144" s="38"/>
      <c r="PNF144" s="38"/>
      <c r="PNG144" s="38"/>
      <c r="PNH144" s="38"/>
      <c r="PNI144" s="38"/>
      <c r="PNJ144" s="38"/>
      <c r="PNK144" s="38"/>
      <c r="PNL144" s="38"/>
      <c r="PNM144" s="38"/>
      <c r="PNN144" s="38"/>
      <c r="PNO144" s="38"/>
      <c r="PNP144" s="38"/>
      <c r="PNQ144" s="38"/>
      <c r="PNR144" s="38"/>
      <c r="PNS144" s="38"/>
      <c r="PNT144" s="38"/>
      <c r="PNU144" s="38"/>
      <c r="PNV144" s="38"/>
      <c r="PNW144" s="38"/>
      <c r="PNX144" s="38"/>
      <c r="PNY144" s="38"/>
      <c r="PNZ144" s="38"/>
      <c r="POA144" s="38"/>
      <c r="POB144" s="38"/>
      <c r="POC144" s="38"/>
      <c r="POD144" s="38"/>
      <c r="POE144" s="38"/>
      <c r="POF144" s="38"/>
      <c r="POG144" s="38"/>
      <c r="POH144" s="38"/>
      <c r="POI144" s="38"/>
      <c r="POJ144" s="38"/>
      <c r="POK144" s="38"/>
      <c r="POL144" s="38"/>
      <c r="POM144" s="38"/>
      <c r="PON144" s="38"/>
      <c r="POO144" s="38"/>
      <c r="POP144" s="38"/>
      <c r="POQ144" s="38"/>
      <c r="POR144" s="38"/>
      <c r="POS144" s="38"/>
      <c r="POT144" s="38"/>
      <c r="POU144" s="38"/>
      <c r="POV144" s="38"/>
      <c r="POW144" s="38"/>
      <c r="POX144" s="38"/>
      <c r="POY144" s="38"/>
      <c r="POZ144" s="38"/>
      <c r="PPA144" s="38"/>
      <c r="PPB144" s="38"/>
      <c r="PPC144" s="38"/>
      <c r="PPD144" s="38"/>
      <c r="PPE144" s="38"/>
      <c r="PPF144" s="38"/>
      <c r="PPG144" s="38"/>
      <c r="PPH144" s="38"/>
      <c r="PPI144" s="38"/>
      <c r="PPJ144" s="38"/>
      <c r="PPK144" s="38"/>
      <c r="PPL144" s="38"/>
      <c r="PPM144" s="38"/>
      <c r="PPN144" s="38"/>
      <c r="PPO144" s="38"/>
      <c r="PPP144" s="38"/>
      <c r="PPQ144" s="38"/>
      <c r="PPR144" s="38"/>
      <c r="PPS144" s="38"/>
      <c r="PPT144" s="38"/>
      <c r="PPU144" s="38"/>
      <c r="PPV144" s="38"/>
      <c r="PPW144" s="38"/>
      <c r="PPX144" s="38"/>
      <c r="PPY144" s="38"/>
      <c r="PPZ144" s="38"/>
      <c r="PQA144" s="38"/>
      <c r="PQB144" s="38"/>
      <c r="PQC144" s="38"/>
      <c r="PQD144" s="38"/>
      <c r="PQE144" s="38"/>
      <c r="PQF144" s="38"/>
      <c r="PQG144" s="38"/>
      <c r="PQH144" s="38"/>
      <c r="PQI144" s="38"/>
      <c r="PQJ144" s="38"/>
      <c r="PQK144" s="38"/>
      <c r="PQL144" s="38"/>
      <c r="PQM144" s="38"/>
      <c r="PQN144" s="38"/>
      <c r="PQO144" s="38"/>
      <c r="PQP144" s="38"/>
      <c r="PQQ144" s="38"/>
      <c r="PQR144" s="38"/>
      <c r="PQS144" s="38"/>
      <c r="PQT144" s="38"/>
      <c r="PQU144" s="38"/>
      <c r="PQV144" s="38"/>
      <c r="PQW144" s="38"/>
      <c r="PQX144" s="38"/>
      <c r="PQY144" s="38"/>
      <c r="PQZ144" s="38"/>
      <c r="PRA144" s="38"/>
      <c r="PRB144" s="38"/>
      <c r="PRC144" s="38"/>
      <c r="PRD144" s="38"/>
      <c r="PRE144" s="38"/>
      <c r="PRF144" s="38"/>
      <c r="PRG144" s="38"/>
      <c r="PRH144" s="38"/>
      <c r="PRI144" s="38"/>
      <c r="PRJ144" s="38"/>
      <c r="PRK144" s="38"/>
      <c r="PRL144" s="38"/>
      <c r="PRM144" s="38"/>
      <c r="PRN144" s="38"/>
      <c r="PRO144" s="38"/>
      <c r="PRP144" s="38"/>
      <c r="PRQ144" s="38"/>
      <c r="PRR144" s="38"/>
      <c r="PRS144" s="38"/>
      <c r="PRT144" s="38"/>
      <c r="PRU144" s="38"/>
      <c r="PRV144" s="38"/>
      <c r="PRW144" s="38"/>
      <c r="PRX144" s="38"/>
      <c r="PRY144" s="38"/>
      <c r="PRZ144" s="38"/>
      <c r="PSA144" s="38"/>
      <c r="PSB144" s="38"/>
      <c r="PSC144" s="38"/>
      <c r="PSD144" s="38"/>
      <c r="PSE144" s="38"/>
      <c r="PSF144" s="38"/>
      <c r="PSG144" s="38"/>
      <c r="PSH144" s="38"/>
      <c r="PSI144" s="38"/>
      <c r="PSJ144" s="38"/>
      <c r="PSK144" s="38"/>
      <c r="PSL144" s="38"/>
      <c r="PSM144" s="38"/>
      <c r="PSN144" s="38"/>
      <c r="PSO144" s="38"/>
      <c r="PSP144" s="38"/>
      <c r="PSQ144" s="38"/>
      <c r="PSR144" s="38"/>
      <c r="PSS144" s="38"/>
      <c r="PST144" s="38"/>
      <c r="PSU144" s="38"/>
      <c r="PSV144" s="38"/>
      <c r="PSW144" s="38"/>
      <c r="PSX144" s="38"/>
      <c r="PSY144" s="38"/>
      <c r="PSZ144" s="38"/>
      <c r="PTA144" s="38"/>
      <c r="PTB144" s="38"/>
      <c r="PTC144" s="38"/>
      <c r="PTD144" s="38"/>
      <c r="PTE144" s="38"/>
      <c r="PTF144" s="38"/>
      <c r="PTG144" s="38"/>
      <c r="PTH144" s="38"/>
      <c r="PTI144" s="38"/>
      <c r="PTJ144" s="38"/>
      <c r="PTK144" s="38"/>
      <c r="PTL144" s="38"/>
      <c r="PTM144" s="38"/>
      <c r="PTN144" s="38"/>
      <c r="PTO144" s="38"/>
      <c r="PTP144" s="38"/>
      <c r="PTQ144" s="38"/>
      <c r="PTR144" s="38"/>
      <c r="PTS144" s="38"/>
      <c r="PTT144" s="38"/>
      <c r="PTU144" s="38"/>
      <c r="PTV144" s="38"/>
      <c r="PTW144" s="38"/>
      <c r="PTX144" s="38"/>
      <c r="PTY144" s="38"/>
      <c r="PTZ144" s="38"/>
      <c r="PUA144" s="38"/>
      <c r="PUB144" s="38"/>
      <c r="PUC144" s="38"/>
      <c r="PUD144" s="38"/>
      <c r="PUE144" s="38"/>
      <c r="PUF144" s="38"/>
      <c r="PUG144" s="38"/>
      <c r="PUH144" s="38"/>
      <c r="PUI144" s="38"/>
      <c r="PUJ144" s="38"/>
      <c r="PUK144" s="38"/>
      <c r="PUL144" s="38"/>
      <c r="PUM144" s="38"/>
      <c r="PUN144" s="38"/>
      <c r="PUO144" s="38"/>
      <c r="PUP144" s="38"/>
      <c r="PUQ144" s="38"/>
      <c r="PUR144" s="38"/>
      <c r="PUS144" s="38"/>
      <c r="PUT144" s="38"/>
      <c r="PUU144" s="38"/>
      <c r="PUV144" s="38"/>
      <c r="PUW144" s="38"/>
      <c r="PUX144" s="38"/>
      <c r="PUY144" s="38"/>
      <c r="PUZ144" s="38"/>
      <c r="PVA144" s="38"/>
      <c r="PVB144" s="38"/>
      <c r="PVC144" s="38"/>
      <c r="PVD144" s="38"/>
      <c r="PVE144" s="38"/>
      <c r="PVF144" s="38"/>
      <c r="PVG144" s="38"/>
      <c r="PVH144" s="38"/>
      <c r="PVI144" s="38"/>
      <c r="PVJ144" s="38"/>
      <c r="PVK144" s="38"/>
      <c r="PVL144" s="38"/>
      <c r="PVM144" s="38"/>
      <c r="PVN144" s="38"/>
      <c r="PVO144" s="38"/>
      <c r="PVP144" s="38"/>
      <c r="PVQ144" s="38"/>
      <c r="PVR144" s="38"/>
      <c r="PVS144" s="38"/>
      <c r="PVT144" s="38"/>
      <c r="PVU144" s="38"/>
      <c r="PVV144" s="38"/>
      <c r="PVW144" s="38"/>
      <c r="PVX144" s="38"/>
      <c r="PVY144" s="38"/>
      <c r="PVZ144" s="38"/>
      <c r="PWA144" s="38"/>
      <c r="PWB144" s="38"/>
      <c r="PWC144" s="38"/>
      <c r="PWD144" s="38"/>
      <c r="PWE144" s="38"/>
      <c r="PWF144" s="38"/>
      <c r="PWG144" s="38"/>
      <c r="PWH144" s="38"/>
      <c r="PWI144" s="38"/>
      <c r="PWJ144" s="38"/>
      <c r="PWK144" s="38"/>
      <c r="PWL144" s="38"/>
      <c r="PWM144" s="38"/>
      <c r="PWN144" s="38"/>
      <c r="PWO144" s="38"/>
      <c r="PWP144" s="38"/>
      <c r="PWQ144" s="38"/>
      <c r="PWR144" s="38"/>
      <c r="PWS144" s="38"/>
      <c r="PWT144" s="38"/>
      <c r="PWU144" s="38"/>
      <c r="PWV144" s="38"/>
      <c r="PWW144" s="38"/>
      <c r="PWX144" s="38"/>
      <c r="PWY144" s="38"/>
      <c r="PWZ144" s="38"/>
      <c r="PXA144" s="38"/>
      <c r="PXB144" s="38"/>
      <c r="PXC144" s="38"/>
      <c r="PXD144" s="38"/>
      <c r="PXE144" s="38"/>
      <c r="PXF144" s="38"/>
      <c r="PXG144" s="38"/>
      <c r="PXH144" s="38"/>
      <c r="PXI144" s="38"/>
      <c r="PXJ144" s="38"/>
      <c r="PXK144" s="38"/>
      <c r="PXL144" s="38"/>
      <c r="PXM144" s="38"/>
      <c r="PXN144" s="38"/>
      <c r="PXO144" s="38"/>
      <c r="PXP144" s="38"/>
      <c r="PXQ144" s="38"/>
      <c r="PXR144" s="38"/>
      <c r="PXS144" s="38"/>
      <c r="PXT144" s="38"/>
      <c r="PXU144" s="38"/>
      <c r="PXV144" s="38"/>
      <c r="PXW144" s="38"/>
      <c r="PXX144" s="38"/>
      <c r="PXY144" s="38"/>
      <c r="PXZ144" s="38"/>
      <c r="PYA144" s="38"/>
      <c r="PYB144" s="38"/>
      <c r="PYC144" s="38"/>
      <c r="PYD144" s="38"/>
      <c r="PYE144" s="38"/>
      <c r="PYF144" s="38"/>
      <c r="PYG144" s="38"/>
      <c r="PYH144" s="38"/>
      <c r="PYI144" s="38"/>
      <c r="PYJ144" s="38"/>
      <c r="PYK144" s="38"/>
      <c r="PYL144" s="38"/>
      <c r="PYM144" s="38"/>
      <c r="PYN144" s="38"/>
      <c r="PYO144" s="38"/>
      <c r="PYP144" s="38"/>
      <c r="PYQ144" s="38"/>
      <c r="PYR144" s="38"/>
      <c r="PYS144" s="38"/>
      <c r="PYT144" s="38"/>
      <c r="PYU144" s="38"/>
      <c r="PYV144" s="38"/>
      <c r="PYW144" s="38"/>
      <c r="PYX144" s="38"/>
      <c r="PYY144" s="38"/>
      <c r="PYZ144" s="38"/>
      <c r="PZA144" s="38"/>
      <c r="PZB144" s="38"/>
      <c r="PZC144" s="38"/>
      <c r="PZD144" s="38"/>
      <c r="PZE144" s="38"/>
      <c r="PZF144" s="38"/>
      <c r="PZG144" s="38"/>
      <c r="PZH144" s="38"/>
      <c r="PZI144" s="38"/>
      <c r="PZJ144" s="38"/>
      <c r="PZK144" s="38"/>
      <c r="PZL144" s="38"/>
      <c r="PZM144" s="38"/>
      <c r="PZN144" s="38"/>
      <c r="PZO144" s="38"/>
      <c r="PZP144" s="38"/>
      <c r="PZQ144" s="38"/>
      <c r="PZR144" s="38"/>
      <c r="PZS144" s="38"/>
      <c r="PZT144" s="38"/>
      <c r="PZU144" s="38"/>
      <c r="PZV144" s="38"/>
      <c r="PZW144" s="38"/>
      <c r="PZX144" s="38"/>
      <c r="PZY144" s="38"/>
      <c r="PZZ144" s="38"/>
      <c r="QAA144" s="38"/>
      <c r="QAB144" s="38"/>
      <c r="QAC144" s="38"/>
      <c r="QAD144" s="38"/>
      <c r="QAE144" s="38"/>
      <c r="QAF144" s="38"/>
      <c r="QAG144" s="38"/>
      <c r="QAH144" s="38"/>
      <c r="QAI144" s="38"/>
      <c r="QAJ144" s="38"/>
      <c r="QAK144" s="38"/>
      <c r="QAL144" s="38"/>
      <c r="QAM144" s="38"/>
      <c r="QAN144" s="38"/>
      <c r="QAO144" s="38"/>
      <c r="QAP144" s="38"/>
      <c r="QAQ144" s="38"/>
      <c r="QAR144" s="38"/>
      <c r="QAS144" s="38"/>
      <c r="QAT144" s="38"/>
      <c r="QAU144" s="38"/>
      <c r="QAV144" s="38"/>
      <c r="QAW144" s="38"/>
      <c r="QAX144" s="38"/>
      <c r="QAY144" s="38"/>
      <c r="QAZ144" s="38"/>
      <c r="QBA144" s="38"/>
      <c r="QBB144" s="38"/>
      <c r="QBC144" s="38"/>
      <c r="QBD144" s="38"/>
      <c r="QBE144" s="38"/>
      <c r="QBF144" s="38"/>
      <c r="QBG144" s="38"/>
      <c r="QBH144" s="38"/>
      <c r="QBI144" s="38"/>
      <c r="QBJ144" s="38"/>
      <c r="QBK144" s="38"/>
      <c r="QBL144" s="38"/>
      <c r="QBM144" s="38"/>
      <c r="QBN144" s="38"/>
      <c r="QBO144" s="38"/>
      <c r="QBP144" s="38"/>
      <c r="QBQ144" s="38"/>
      <c r="QBR144" s="38"/>
      <c r="QBS144" s="38"/>
      <c r="QBT144" s="38"/>
      <c r="QBU144" s="38"/>
      <c r="QBV144" s="38"/>
      <c r="QBW144" s="38"/>
      <c r="QBX144" s="38"/>
      <c r="QBY144" s="38"/>
      <c r="QBZ144" s="38"/>
      <c r="QCA144" s="38"/>
      <c r="QCB144" s="38"/>
      <c r="QCC144" s="38"/>
      <c r="QCD144" s="38"/>
      <c r="QCE144" s="38"/>
      <c r="QCF144" s="38"/>
      <c r="QCG144" s="38"/>
      <c r="QCH144" s="38"/>
      <c r="QCI144" s="38"/>
      <c r="QCJ144" s="38"/>
      <c r="QCK144" s="38"/>
      <c r="QCL144" s="38"/>
      <c r="QCM144" s="38"/>
      <c r="QCN144" s="38"/>
      <c r="QCO144" s="38"/>
      <c r="QCP144" s="38"/>
      <c r="QCQ144" s="38"/>
      <c r="QCR144" s="38"/>
      <c r="QCS144" s="38"/>
      <c r="QCT144" s="38"/>
      <c r="QCU144" s="38"/>
      <c r="QCV144" s="38"/>
      <c r="QCW144" s="38"/>
      <c r="QCX144" s="38"/>
      <c r="QCY144" s="38"/>
      <c r="QCZ144" s="38"/>
      <c r="QDA144" s="38"/>
      <c r="QDB144" s="38"/>
      <c r="QDC144" s="38"/>
      <c r="QDD144" s="38"/>
      <c r="QDE144" s="38"/>
      <c r="QDF144" s="38"/>
      <c r="QDG144" s="38"/>
      <c r="QDH144" s="38"/>
      <c r="QDI144" s="38"/>
      <c r="QDJ144" s="38"/>
      <c r="QDK144" s="38"/>
      <c r="QDL144" s="38"/>
      <c r="QDM144" s="38"/>
      <c r="QDN144" s="38"/>
      <c r="QDO144" s="38"/>
      <c r="QDP144" s="38"/>
      <c r="QDQ144" s="38"/>
      <c r="QDR144" s="38"/>
      <c r="QDS144" s="38"/>
      <c r="QDT144" s="38"/>
      <c r="QDU144" s="38"/>
      <c r="QDV144" s="38"/>
      <c r="QDW144" s="38"/>
      <c r="QDX144" s="38"/>
      <c r="QDY144" s="38"/>
      <c r="QDZ144" s="38"/>
      <c r="QEA144" s="38"/>
      <c r="QEB144" s="38"/>
      <c r="QEC144" s="38"/>
      <c r="QED144" s="38"/>
      <c r="QEE144" s="38"/>
      <c r="QEF144" s="38"/>
      <c r="QEG144" s="38"/>
      <c r="QEH144" s="38"/>
      <c r="QEI144" s="38"/>
      <c r="QEJ144" s="38"/>
      <c r="QEK144" s="38"/>
      <c r="QEL144" s="38"/>
      <c r="QEM144" s="38"/>
      <c r="QEN144" s="38"/>
      <c r="QEO144" s="38"/>
      <c r="QEP144" s="38"/>
      <c r="QEQ144" s="38"/>
      <c r="QER144" s="38"/>
      <c r="QES144" s="38"/>
      <c r="QET144" s="38"/>
      <c r="QEU144" s="38"/>
      <c r="QEV144" s="38"/>
      <c r="QEW144" s="38"/>
      <c r="QEX144" s="38"/>
      <c r="QEY144" s="38"/>
      <c r="QEZ144" s="38"/>
      <c r="QFA144" s="38"/>
      <c r="QFB144" s="38"/>
      <c r="QFC144" s="38"/>
      <c r="QFD144" s="38"/>
      <c r="QFE144" s="38"/>
      <c r="QFF144" s="38"/>
      <c r="QFG144" s="38"/>
      <c r="QFH144" s="38"/>
      <c r="QFI144" s="38"/>
      <c r="QFJ144" s="38"/>
      <c r="QFK144" s="38"/>
      <c r="QFL144" s="38"/>
      <c r="QFM144" s="38"/>
      <c r="QFN144" s="38"/>
      <c r="QFO144" s="38"/>
      <c r="QFP144" s="38"/>
      <c r="QFQ144" s="38"/>
      <c r="QFR144" s="38"/>
      <c r="QFS144" s="38"/>
      <c r="QFT144" s="38"/>
      <c r="QFU144" s="38"/>
      <c r="QFV144" s="38"/>
      <c r="QFW144" s="38"/>
      <c r="QFX144" s="38"/>
      <c r="QFY144" s="38"/>
      <c r="QFZ144" s="38"/>
      <c r="QGA144" s="38"/>
      <c r="QGB144" s="38"/>
      <c r="QGC144" s="38"/>
      <c r="QGD144" s="38"/>
      <c r="QGE144" s="38"/>
      <c r="QGF144" s="38"/>
      <c r="QGG144" s="38"/>
      <c r="QGH144" s="38"/>
      <c r="QGI144" s="38"/>
      <c r="QGJ144" s="38"/>
      <c r="QGK144" s="38"/>
      <c r="QGL144" s="38"/>
      <c r="QGM144" s="38"/>
      <c r="QGN144" s="38"/>
      <c r="QGO144" s="38"/>
      <c r="QGP144" s="38"/>
      <c r="QGQ144" s="38"/>
      <c r="QGR144" s="38"/>
      <c r="QGS144" s="38"/>
      <c r="QGT144" s="38"/>
      <c r="QGU144" s="38"/>
      <c r="QGV144" s="38"/>
      <c r="QGW144" s="38"/>
      <c r="QGX144" s="38"/>
      <c r="QGY144" s="38"/>
      <c r="QGZ144" s="38"/>
      <c r="QHA144" s="38"/>
      <c r="QHB144" s="38"/>
      <c r="QHC144" s="38"/>
      <c r="QHD144" s="38"/>
      <c r="QHE144" s="38"/>
      <c r="QHF144" s="38"/>
      <c r="QHG144" s="38"/>
      <c r="QHH144" s="38"/>
      <c r="QHI144" s="38"/>
      <c r="QHJ144" s="38"/>
      <c r="QHK144" s="38"/>
      <c r="QHL144" s="38"/>
      <c r="QHM144" s="38"/>
      <c r="QHN144" s="38"/>
      <c r="QHO144" s="38"/>
      <c r="QHP144" s="38"/>
      <c r="QHQ144" s="38"/>
      <c r="QHR144" s="38"/>
      <c r="QHS144" s="38"/>
      <c r="QHT144" s="38"/>
      <c r="QHU144" s="38"/>
      <c r="QHV144" s="38"/>
      <c r="QHW144" s="38"/>
      <c r="QHX144" s="38"/>
      <c r="QHY144" s="38"/>
      <c r="QHZ144" s="38"/>
      <c r="QIA144" s="38"/>
      <c r="QIB144" s="38"/>
      <c r="QIC144" s="38"/>
      <c r="QID144" s="38"/>
      <c r="QIE144" s="38"/>
      <c r="QIF144" s="38"/>
      <c r="QIG144" s="38"/>
      <c r="QIH144" s="38"/>
      <c r="QII144" s="38"/>
      <c r="QIJ144" s="38"/>
      <c r="QIK144" s="38"/>
      <c r="QIL144" s="38"/>
      <c r="QIM144" s="38"/>
      <c r="QIN144" s="38"/>
      <c r="QIO144" s="38"/>
      <c r="QIP144" s="38"/>
      <c r="QIQ144" s="38"/>
      <c r="QIR144" s="38"/>
      <c r="QIS144" s="38"/>
      <c r="QIT144" s="38"/>
      <c r="QIU144" s="38"/>
      <c r="QIV144" s="38"/>
      <c r="QIW144" s="38"/>
      <c r="QIX144" s="38"/>
      <c r="QIY144" s="38"/>
      <c r="QIZ144" s="38"/>
      <c r="QJA144" s="38"/>
      <c r="QJB144" s="38"/>
      <c r="QJC144" s="38"/>
      <c r="QJD144" s="38"/>
      <c r="QJE144" s="38"/>
      <c r="QJF144" s="38"/>
      <c r="QJG144" s="38"/>
      <c r="QJH144" s="38"/>
      <c r="QJI144" s="38"/>
      <c r="QJJ144" s="38"/>
      <c r="QJK144" s="38"/>
      <c r="QJL144" s="38"/>
      <c r="QJM144" s="38"/>
      <c r="QJN144" s="38"/>
      <c r="QJO144" s="38"/>
      <c r="QJP144" s="38"/>
      <c r="QJQ144" s="38"/>
      <c r="QJR144" s="38"/>
      <c r="QJS144" s="38"/>
      <c r="QJT144" s="38"/>
      <c r="QJU144" s="38"/>
      <c r="QJV144" s="38"/>
      <c r="QJW144" s="38"/>
      <c r="QJX144" s="38"/>
      <c r="QJY144" s="38"/>
      <c r="QJZ144" s="38"/>
      <c r="QKA144" s="38"/>
      <c r="QKB144" s="38"/>
      <c r="QKC144" s="38"/>
      <c r="QKD144" s="38"/>
      <c r="QKE144" s="38"/>
      <c r="QKF144" s="38"/>
      <c r="QKG144" s="38"/>
      <c r="QKH144" s="38"/>
      <c r="QKI144" s="38"/>
      <c r="QKJ144" s="38"/>
      <c r="QKK144" s="38"/>
      <c r="QKL144" s="38"/>
      <c r="QKM144" s="38"/>
      <c r="QKN144" s="38"/>
      <c r="QKO144" s="38"/>
      <c r="QKP144" s="38"/>
      <c r="QKQ144" s="38"/>
      <c r="QKR144" s="38"/>
      <c r="QKS144" s="38"/>
      <c r="QKT144" s="38"/>
      <c r="QKU144" s="38"/>
      <c r="QKV144" s="38"/>
      <c r="QKW144" s="38"/>
      <c r="QKX144" s="38"/>
      <c r="QKY144" s="38"/>
      <c r="QKZ144" s="38"/>
      <c r="QLA144" s="38"/>
      <c r="QLB144" s="38"/>
      <c r="QLC144" s="38"/>
      <c r="QLD144" s="38"/>
      <c r="QLE144" s="38"/>
      <c r="QLF144" s="38"/>
      <c r="QLG144" s="38"/>
      <c r="QLH144" s="38"/>
      <c r="QLI144" s="38"/>
      <c r="QLJ144" s="38"/>
      <c r="QLK144" s="38"/>
      <c r="QLL144" s="38"/>
      <c r="QLM144" s="38"/>
      <c r="QLN144" s="38"/>
      <c r="QLO144" s="38"/>
      <c r="QLP144" s="38"/>
      <c r="QLQ144" s="38"/>
      <c r="QLR144" s="38"/>
      <c r="QLS144" s="38"/>
      <c r="QLT144" s="38"/>
      <c r="QLU144" s="38"/>
      <c r="QLV144" s="38"/>
      <c r="QLW144" s="38"/>
      <c r="QLX144" s="38"/>
      <c r="QLY144" s="38"/>
      <c r="QLZ144" s="38"/>
      <c r="QMA144" s="38"/>
      <c r="QMB144" s="38"/>
      <c r="QMC144" s="38"/>
      <c r="QMD144" s="38"/>
      <c r="QME144" s="38"/>
      <c r="QMF144" s="38"/>
      <c r="QMG144" s="38"/>
      <c r="QMH144" s="38"/>
      <c r="QMI144" s="38"/>
      <c r="QMJ144" s="38"/>
      <c r="QMK144" s="38"/>
      <c r="QML144" s="38"/>
      <c r="QMM144" s="38"/>
      <c r="QMN144" s="38"/>
      <c r="QMO144" s="38"/>
      <c r="QMP144" s="38"/>
      <c r="QMQ144" s="38"/>
      <c r="QMR144" s="38"/>
      <c r="QMS144" s="38"/>
      <c r="QMT144" s="38"/>
      <c r="QMU144" s="38"/>
      <c r="QMV144" s="38"/>
      <c r="QMW144" s="38"/>
      <c r="QMX144" s="38"/>
      <c r="QMY144" s="38"/>
      <c r="QMZ144" s="38"/>
      <c r="QNA144" s="38"/>
      <c r="QNB144" s="38"/>
      <c r="QNC144" s="38"/>
      <c r="QND144" s="38"/>
      <c r="QNE144" s="38"/>
      <c r="QNF144" s="38"/>
      <c r="QNG144" s="38"/>
      <c r="QNH144" s="38"/>
      <c r="QNI144" s="38"/>
      <c r="QNJ144" s="38"/>
      <c r="QNK144" s="38"/>
      <c r="QNL144" s="38"/>
      <c r="QNM144" s="38"/>
      <c r="QNN144" s="38"/>
      <c r="QNO144" s="38"/>
      <c r="QNP144" s="38"/>
      <c r="QNQ144" s="38"/>
      <c r="QNR144" s="38"/>
      <c r="QNS144" s="38"/>
      <c r="QNT144" s="38"/>
      <c r="QNU144" s="38"/>
      <c r="QNV144" s="38"/>
      <c r="QNW144" s="38"/>
      <c r="QNX144" s="38"/>
      <c r="QNY144" s="38"/>
      <c r="QNZ144" s="38"/>
      <c r="QOA144" s="38"/>
      <c r="QOB144" s="38"/>
      <c r="QOC144" s="38"/>
      <c r="QOD144" s="38"/>
      <c r="QOE144" s="38"/>
      <c r="QOF144" s="38"/>
      <c r="QOG144" s="38"/>
      <c r="QOH144" s="38"/>
      <c r="QOI144" s="38"/>
      <c r="QOJ144" s="38"/>
      <c r="QOK144" s="38"/>
      <c r="QOL144" s="38"/>
      <c r="QOM144" s="38"/>
      <c r="QON144" s="38"/>
      <c r="QOO144" s="38"/>
      <c r="QOP144" s="38"/>
      <c r="QOQ144" s="38"/>
      <c r="QOR144" s="38"/>
      <c r="QOS144" s="38"/>
      <c r="QOT144" s="38"/>
      <c r="QOU144" s="38"/>
      <c r="QOV144" s="38"/>
      <c r="QOW144" s="38"/>
      <c r="QOX144" s="38"/>
      <c r="QOY144" s="38"/>
      <c r="QOZ144" s="38"/>
      <c r="QPA144" s="38"/>
      <c r="QPB144" s="38"/>
      <c r="QPC144" s="38"/>
      <c r="QPD144" s="38"/>
      <c r="QPE144" s="38"/>
      <c r="QPF144" s="38"/>
      <c r="QPG144" s="38"/>
      <c r="QPH144" s="38"/>
      <c r="QPI144" s="38"/>
      <c r="QPJ144" s="38"/>
      <c r="QPK144" s="38"/>
      <c r="QPL144" s="38"/>
      <c r="QPM144" s="38"/>
      <c r="QPN144" s="38"/>
      <c r="QPO144" s="38"/>
      <c r="QPP144" s="38"/>
      <c r="QPQ144" s="38"/>
      <c r="QPR144" s="38"/>
      <c r="QPS144" s="38"/>
      <c r="QPT144" s="38"/>
      <c r="QPU144" s="38"/>
      <c r="QPV144" s="38"/>
      <c r="QPW144" s="38"/>
      <c r="QPX144" s="38"/>
      <c r="QPY144" s="38"/>
      <c r="QPZ144" s="38"/>
      <c r="QQA144" s="38"/>
      <c r="QQB144" s="38"/>
      <c r="QQC144" s="38"/>
      <c r="QQD144" s="38"/>
      <c r="QQE144" s="38"/>
      <c r="QQF144" s="38"/>
      <c r="QQG144" s="38"/>
      <c r="QQH144" s="38"/>
      <c r="QQI144" s="38"/>
      <c r="QQJ144" s="38"/>
      <c r="QQK144" s="38"/>
      <c r="QQL144" s="38"/>
      <c r="QQM144" s="38"/>
      <c r="QQN144" s="38"/>
      <c r="QQO144" s="38"/>
      <c r="QQP144" s="38"/>
      <c r="QQQ144" s="38"/>
      <c r="QQR144" s="38"/>
      <c r="QQS144" s="38"/>
      <c r="QQT144" s="38"/>
      <c r="QQU144" s="38"/>
      <c r="QQV144" s="38"/>
      <c r="QQW144" s="38"/>
      <c r="QQX144" s="38"/>
      <c r="QQY144" s="38"/>
      <c r="QQZ144" s="38"/>
      <c r="QRA144" s="38"/>
      <c r="QRB144" s="38"/>
      <c r="QRC144" s="38"/>
      <c r="QRD144" s="38"/>
      <c r="QRE144" s="38"/>
      <c r="QRF144" s="38"/>
      <c r="QRG144" s="38"/>
      <c r="QRH144" s="38"/>
      <c r="QRI144" s="38"/>
      <c r="QRJ144" s="38"/>
      <c r="QRK144" s="38"/>
      <c r="QRL144" s="38"/>
      <c r="QRM144" s="38"/>
      <c r="QRN144" s="38"/>
      <c r="QRO144" s="38"/>
      <c r="QRP144" s="38"/>
      <c r="QRQ144" s="38"/>
      <c r="QRR144" s="38"/>
      <c r="QRS144" s="38"/>
      <c r="QRT144" s="38"/>
      <c r="QRU144" s="38"/>
      <c r="QRV144" s="38"/>
      <c r="QRW144" s="38"/>
      <c r="QRX144" s="38"/>
      <c r="QRY144" s="38"/>
      <c r="QRZ144" s="38"/>
      <c r="QSA144" s="38"/>
      <c r="QSB144" s="38"/>
      <c r="QSC144" s="38"/>
      <c r="QSD144" s="38"/>
      <c r="QSE144" s="38"/>
      <c r="QSF144" s="38"/>
      <c r="QSG144" s="38"/>
      <c r="QSH144" s="38"/>
      <c r="QSI144" s="38"/>
      <c r="QSJ144" s="38"/>
      <c r="QSK144" s="38"/>
      <c r="QSL144" s="38"/>
      <c r="QSM144" s="38"/>
      <c r="QSN144" s="38"/>
      <c r="QSO144" s="38"/>
      <c r="QSP144" s="38"/>
      <c r="QSQ144" s="38"/>
      <c r="QSR144" s="38"/>
      <c r="QSS144" s="38"/>
      <c r="QST144" s="38"/>
      <c r="QSU144" s="38"/>
      <c r="QSV144" s="38"/>
      <c r="QSW144" s="38"/>
      <c r="QSX144" s="38"/>
      <c r="QSY144" s="38"/>
      <c r="QSZ144" s="38"/>
      <c r="QTA144" s="38"/>
      <c r="QTB144" s="38"/>
      <c r="QTC144" s="38"/>
      <c r="QTD144" s="38"/>
      <c r="QTE144" s="38"/>
      <c r="QTF144" s="38"/>
      <c r="QTG144" s="38"/>
      <c r="QTH144" s="38"/>
      <c r="QTI144" s="38"/>
      <c r="QTJ144" s="38"/>
      <c r="QTK144" s="38"/>
      <c r="QTL144" s="38"/>
      <c r="QTM144" s="38"/>
      <c r="QTN144" s="38"/>
      <c r="QTO144" s="38"/>
      <c r="QTP144" s="38"/>
      <c r="QTQ144" s="38"/>
      <c r="QTR144" s="38"/>
      <c r="QTS144" s="38"/>
      <c r="QTT144" s="38"/>
      <c r="QTU144" s="38"/>
      <c r="QTV144" s="38"/>
      <c r="QTW144" s="38"/>
      <c r="QTX144" s="38"/>
      <c r="QTY144" s="38"/>
      <c r="QTZ144" s="38"/>
      <c r="QUA144" s="38"/>
      <c r="QUB144" s="38"/>
      <c r="QUC144" s="38"/>
      <c r="QUD144" s="38"/>
      <c r="QUE144" s="38"/>
      <c r="QUF144" s="38"/>
      <c r="QUG144" s="38"/>
      <c r="QUH144" s="38"/>
      <c r="QUI144" s="38"/>
      <c r="QUJ144" s="38"/>
      <c r="QUK144" s="38"/>
      <c r="QUL144" s="38"/>
      <c r="QUM144" s="38"/>
      <c r="QUN144" s="38"/>
      <c r="QUO144" s="38"/>
      <c r="QUP144" s="38"/>
      <c r="QUQ144" s="38"/>
      <c r="QUR144" s="38"/>
      <c r="QUS144" s="38"/>
      <c r="QUT144" s="38"/>
      <c r="QUU144" s="38"/>
      <c r="QUV144" s="38"/>
      <c r="QUW144" s="38"/>
      <c r="QUX144" s="38"/>
      <c r="QUY144" s="38"/>
      <c r="QUZ144" s="38"/>
      <c r="QVA144" s="38"/>
      <c r="QVB144" s="38"/>
      <c r="QVC144" s="38"/>
      <c r="QVD144" s="38"/>
      <c r="QVE144" s="38"/>
      <c r="QVF144" s="38"/>
      <c r="QVG144" s="38"/>
      <c r="QVH144" s="38"/>
      <c r="QVI144" s="38"/>
      <c r="QVJ144" s="38"/>
      <c r="QVK144" s="38"/>
      <c r="QVL144" s="38"/>
      <c r="QVM144" s="38"/>
      <c r="QVN144" s="38"/>
      <c r="QVO144" s="38"/>
      <c r="QVP144" s="38"/>
      <c r="QVQ144" s="38"/>
      <c r="QVR144" s="38"/>
      <c r="QVS144" s="38"/>
      <c r="QVT144" s="38"/>
      <c r="QVU144" s="38"/>
      <c r="QVV144" s="38"/>
      <c r="QVW144" s="38"/>
      <c r="QVX144" s="38"/>
      <c r="QVY144" s="38"/>
      <c r="QVZ144" s="38"/>
      <c r="QWA144" s="38"/>
      <c r="QWB144" s="38"/>
      <c r="QWC144" s="38"/>
      <c r="QWD144" s="38"/>
      <c r="QWE144" s="38"/>
      <c r="QWF144" s="38"/>
      <c r="QWG144" s="38"/>
      <c r="QWH144" s="38"/>
      <c r="QWI144" s="38"/>
      <c r="QWJ144" s="38"/>
      <c r="QWK144" s="38"/>
      <c r="QWL144" s="38"/>
      <c r="QWM144" s="38"/>
      <c r="QWN144" s="38"/>
      <c r="QWO144" s="38"/>
      <c r="QWP144" s="38"/>
      <c r="QWQ144" s="38"/>
      <c r="QWR144" s="38"/>
      <c r="QWS144" s="38"/>
      <c r="QWT144" s="38"/>
      <c r="QWU144" s="38"/>
      <c r="QWV144" s="38"/>
      <c r="QWW144" s="38"/>
      <c r="QWX144" s="38"/>
      <c r="QWY144" s="38"/>
      <c r="QWZ144" s="38"/>
      <c r="QXA144" s="38"/>
      <c r="QXB144" s="38"/>
      <c r="QXC144" s="38"/>
      <c r="QXD144" s="38"/>
      <c r="QXE144" s="38"/>
      <c r="QXF144" s="38"/>
      <c r="QXG144" s="38"/>
      <c r="QXH144" s="38"/>
      <c r="QXI144" s="38"/>
      <c r="QXJ144" s="38"/>
      <c r="QXK144" s="38"/>
      <c r="QXL144" s="38"/>
      <c r="QXM144" s="38"/>
      <c r="QXN144" s="38"/>
      <c r="QXO144" s="38"/>
      <c r="QXP144" s="38"/>
      <c r="QXQ144" s="38"/>
      <c r="QXR144" s="38"/>
      <c r="QXS144" s="38"/>
      <c r="QXT144" s="38"/>
      <c r="QXU144" s="38"/>
      <c r="QXV144" s="38"/>
      <c r="QXW144" s="38"/>
      <c r="QXX144" s="38"/>
      <c r="QXY144" s="38"/>
      <c r="QXZ144" s="38"/>
      <c r="QYA144" s="38"/>
      <c r="QYB144" s="38"/>
      <c r="QYC144" s="38"/>
      <c r="QYD144" s="38"/>
      <c r="QYE144" s="38"/>
      <c r="QYF144" s="38"/>
      <c r="QYG144" s="38"/>
      <c r="QYH144" s="38"/>
      <c r="QYI144" s="38"/>
      <c r="QYJ144" s="38"/>
      <c r="QYK144" s="38"/>
      <c r="QYL144" s="38"/>
      <c r="QYM144" s="38"/>
      <c r="QYN144" s="38"/>
      <c r="QYO144" s="38"/>
      <c r="QYP144" s="38"/>
      <c r="QYQ144" s="38"/>
      <c r="QYR144" s="38"/>
      <c r="QYS144" s="38"/>
      <c r="QYT144" s="38"/>
      <c r="QYU144" s="38"/>
      <c r="QYV144" s="38"/>
      <c r="QYW144" s="38"/>
      <c r="QYX144" s="38"/>
      <c r="QYY144" s="38"/>
      <c r="QYZ144" s="38"/>
      <c r="QZA144" s="38"/>
      <c r="QZB144" s="38"/>
      <c r="QZC144" s="38"/>
      <c r="QZD144" s="38"/>
      <c r="QZE144" s="38"/>
      <c r="QZF144" s="38"/>
      <c r="QZG144" s="38"/>
      <c r="QZH144" s="38"/>
      <c r="QZI144" s="38"/>
      <c r="QZJ144" s="38"/>
      <c r="QZK144" s="38"/>
      <c r="QZL144" s="38"/>
      <c r="QZM144" s="38"/>
      <c r="QZN144" s="38"/>
      <c r="QZO144" s="38"/>
      <c r="QZP144" s="38"/>
      <c r="QZQ144" s="38"/>
      <c r="QZR144" s="38"/>
      <c r="QZS144" s="38"/>
      <c r="QZT144" s="38"/>
      <c r="QZU144" s="38"/>
      <c r="QZV144" s="38"/>
      <c r="QZW144" s="38"/>
      <c r="QZX144" s="38"/>
      <c r="QZY144" s="38"/>
      <c r="QZZ144" s="38"/>
      <c r="RAA144" s="38"/>
      <c r="RAB144" s="38"/>
      <c r="RAC144" s="38"/>
      <c r="RAD144" s="38"/>
      <c r="RAE144" s="38"/>
      <c r="RAF144" s="38"/>
      <c r="RAG144" s="38"/>
      <c r="RAH144" s="38"/>
      <c r="RAI144" s="38"/>
      <c r="RAJ144" s="38"/>
      <c r="RAK144" s="38"/>
      <c r="RAL144" s="38"/>
      <c r="RAM144" s="38"/>
      <c r="RAN144" s="38"/>
      <c r="RAO144" s="38"/>
      <c r="RAP144" s="38"/>
      <c r="RAQ144" s="38"/>
      <c r="RAR144" s="38"/>
      <c r="RAS144" s="38"/>
      <c r="RAT144" s="38"/>
      <c r="RAU144" s="38"/>
      <c r="RAV144" s="38"/>
      <c r="RAW144" s="38"/>
      <c r="RAX144" s="38"/>
      <c r="RAY144" s="38"/>
      <c r="RAZ144" s="38"/>
      <c r="RBA144" s="38"/>
      <c r="RBB144" s="38"/>
      <c r="RBC144" s="38"/>
      <c r="RBD144" s="38"/>
      <c r="RBE144" s="38"/>
      <c r="RBF144" s="38"/>
      <c r="RBG144" s="38"/>
      <c r="RBH144" s="38"/>
      <c r="RBI144" s="38"/>
      <c r="RBJ144" s="38"/>
      <c r="RBK144" s="38"/>
      <c r="RBL144" s="38"/>
      <c r="RBM144" s="38"/>
      <c r="RBN144" s="38"/>
      <c r="RBO144" s="38"/>
      <c r="RBP144" s="38"/>
      <c r="RBQ144" s="38"/>
      <c r="RBR144" s="38"/>
      <c r="RBS144" s="38"/>
      <c r="RBT144" s="38"/>
      <c r="RBU144" s="38"/>
      <c r="RBV144" s="38"/>
      <c r="RBW144" s="38"/>
      <c r="RBX144" s="38"/>
      <c r="RBY144" s="38"/>
      <c r="RBZ144" s="38"/>
      <c r="RCA144" s="38"/>
      <c r="RCB144" s="38"/>
      <c r="RCC144" s="38"/>
      <c r="RCD144" s="38"/>
      <c r="RCE144" s="38"/>
      <c r="RCF144" s="38"/>
      <c r="RCG144" s="38"/>
      <c r="RCH144" s="38"/>
      <c r="RCI144" s="38"/>
      <c r="RCJ144" s="38"/>
      <c r="RCK144" s="38"/>
      <c r="RCL144" s="38"/>
      <c r="RCM144" s="38"/>
      <c r="RCN144" s="38"/>
      <c r="RCO144" s="38"/>
      <c r="RCP144" s="38"/>
      <c r="RCQ144" s="38"/>
      <c r="RCR144" s="38"/>
      <c r="RCS144" s="38"/>
      <c r="RCT144" s="38"/>
      <c r="RCU144" s="38"/>
      <c r="RCV144" s="38"/>
      <c r="RCW144" s="38"/>
      <c r="RCX144" s="38"/>
      <c r="RCY144" s="38"/>
      <c r="RCZ144" s="38"/>
      <c r="RDA144" s="38"/>
      <c r="RDB144" s="38"/>
      <c r="RDC144" s="38"/>
      <c r="RDD144" s="38"/>
      <c r="RDE144" s="38"/>
      <c r="RDF144" s="38"/>
      <c r="RDG144" s="38"/>
      <c r="RDH144" s="38"/>
      <c r="RDI144" s="38"/>
      <c r="RDJ144" s="38"/>
      <c r="RDK144" s="38"/>
      <c r="RDL144" s="38"/>
      <c r="RDM144" s="38"/>
      <c r="RDN144" s="38"/>
      <c r="RDO144" s="38"/>
      <c r="RDP144" s="38"/>
      <c r="RDQ144" s="38"/>
      <c r="RDR144" s="38"/>
      <c r="RDS144" s="38"/>
      <c r="RDT144" s="38"/>
      <c r="RDU144" s="38"/>
      <c r="RDV144" s="38"/>
      <c r="RDW144" s="38"/>
      <c r="RDX144" s="38"/>
      <c r="RDY144" s="38"/>
      <c r="RDZ144" s="38"/>
      <c r="REA144" s="38"/>
      <c r="REB144" s="38"/>
      <c r="REC144" s="38"/>
      <c r="RED144" s="38"/>
      <c r="REE144" s="38"/>
      <c r="REF144" s="38"/>
      <c r="REG144" s="38"/>
      <c r="REH144" s="38"/>
      <c r="REI144" s="38"/>
      <c r="REJ144" s="38"/>
      <c r="REK144" s="38"/>
      <c r="REL144" s="38"/>
      <c r="REM144" s="38"/>
      <c r="REN144" s="38"/>
      <c r="REO144" s="38"/>
      <c r="REP144" s="38"/>
      <c r="REQ144" s="38"/>
      <c r="RER144" s="38"/>
      <c r="RES144" s="38"/>
      <c r="RET144" s="38"/>
      <c r="REU144" s="38"/>
      <c r="REV144" s="38"/>
      <c r="REW144" s="38"/>
      <c r="REX144" s="38"/>
      <c r="REY144" s="38"/>
      <c r="REZ144" s="38"/>
      <c r="RFA144" s="38"/>
      <c r="RFB144" s="38"/>
      <c r="RFC144" s="38"/>
      <c r="RFD144" s="38"/>
      <c r="RFE144" s="38"/>
      <c r="RFF144" s="38"/>
      <c r="RFG144" s="38"/>
      <c r="RFH144" s="38"/>
      <c r="RFI144" s="38"/>
      <c r="RFJ144" s="38"/>
      <c r="RFK144" s="38"/>
      <c r="RFL144" s="38"/>
      <c r="RFM144" s="38"/>
      <c r="RFN144" s="38"/>
      <c r="RFO144" s="38"/>
      <c r="RFP144" s="38"/>
      <c r="RFQ144" s="38"/>
      <c r="RFR144" s="38"/>
      <c r="RFS144" s="38"/>
      <c r="RFT144" s="38"/>
      <c r="RFU144" s="38"/>
      <c r="RFV144" s="38"/>
      <c r="RFW144" s="38"/>
      <c r="RFX144" s="38"/>
      <c r="RFY144" s="38"/>
      <c r="RFZ144" s="38"/>
      <c r="RGA144" s="38"/>
      <c r="RGB144" s="38"/>
      <c r="RGC144" s="38"/>
      <c r="RGD144" s="38"/>
      <c r="RGE144" s="38"/>
      <c r="RGF144" s="38"/>
      <c r="RGG144" s="38"/>
      <c r="RGH144" s="38"/>
      <c r="RGI144" s="38"/>
      <c r="RGJ144" s="38"/>
      <c r="RGK144" s="38"/>
      <c r="RGL144" s="38"/>
      <c r="RGM144" s="38"/>
      <c r="RGN144" s="38"/>
      <c r="RGO144" s="38"/>
      <c r="RGP144" s="38"/>
      <c r="RGQ144" s="38"/>
      <c r="RGR144" s="38"/>
      <c r="RGS144" s="38"/>
      <c r="RGT144" s="38"/>
      <c r="RGU144" s="38"/>
      <c r="RGV144" s="38"/>
      <c r="RGW144" s="38"/>
      <c r="RGX144" s="38"/>
      <c r="RGY144" s="38"/>
      <c r="RGZ144" s="38"/>
      <c r="RHA144" s="38"/>
      <c r="RHB144" s="38"/>
      <c r="RHC144" s="38"/>
      <c r="RHD144" s="38"/>
      <c r="RHE144" s="38"/>
      <c r="RHF144" s="38"/>
      <c r="RHG144" s="38"/>
      <c r="RHH144" s="38"/>
      <c r="RHI144" s="38"/>
      <c r="RHJ144" s="38"/>
      <c r="RHK144" s="38"/>
      <c r="RHL144" s="38"/>
      <c r="RHM144" s="38"/>
      <c r="RHN144" s="38"/>
      <c r="RHO144" s="38"/>
      <c r="RHP144" s="38"/>
      <c r="RHQ144" s="38"/>
      <c r="RHR144" s="38"/>
      <c r="RHS144" s="38"/>
      <c r="RHT144" s="38"/>
      <c r="RHU144" s="38"/>
      <c r="RHV144" s="38"/>
      <c r="RHW144" s="38"/>
      <c r="RHX144" s="38"/>
      <c r="RHY144" s="38"/>
      <c r="RHZ144" s="38"/>
      <c r="RIA144" s="38"/>
      <c r="RIB144" s="38"/>
      <c r="RIC144" s="38"/>
      <c r="RID144" s="38"/>
      <c r="RIE144" s="38"/>
      <c r="RIF144" s="38"/>
      <c r="RIG144" s="38"/>
      <c r="RIH144" s="38"/>
      <c r="RII144" s="38"/>
      <c r="RIJ144" s="38"/>
      <c r="RIK144" s="38"/>
      <c r="RIL144" s="38"/>
      <c r="RIM144" s="38"/>
      <c r="RIN144" s="38"/>
      <c r="RIO144" s="38"/>
      <c r="RIP144" s="38"/>
      <c r="RIQ144" s="38"/>
      <c r="RIR144" s="38"/>
      <c r="RIS144" s="38"/>
      <c r="RIT144" s="38"/>
      <c r="RIU144" s="38"/>
      <c r="RIV144" s="38"/>
      <c r="RIW144" s="38"/>
      <c r="RIX144" s="38"/>
      <c r="RIY144" s="38"/>
      <c r="RIZ144" s="38"/>
      <c r="RJA144" s="38"/>
      <c r="RJB144" s="38"/>
      <c r="RJC144" s="38"/>
      <c r="RJD144" s="38"/>
      <c r="RJE144" s="38"/>
      <c r="RJF144" s="38"/>
      <c r="RJG144" s="38"/>
      <c r="RJH144" s="38"/>
      <c r="RJI144" s="38"/>
      <c r="RJJ144" s="38"/>
      <c r="RJK144" s="38"/>
      <c r="RJL144" s="38"/>
      <c r="RJM144" s="38"/>
      <c r="RJN144" s="38"/>
      <c r="RJO144" s="38"/>
      <c r="RJP144" s="38"/>
      <c r="RJQ144" s="38"/>
      <c r="RJR144" s="38"/>
      <c r="RJS144" s="38"/>
      <c r="RJT144" s="38"/>
      <c r="RJU144" s="38"/>
      <c r="RJV144" s="38"/>
      <c r="RJW144" s="38"/>
      <c r="RJX144" s="38"/>
      <c r="RJY144" s="38"/>
      <c r="RJZ144" s="38"/>
      <c r="RKA144" s="38"/>
      <c r="RKB144" s="38"/>
      <c r="RKC144" s="38"/>
      <c r="RKD144" s="38"/>
      <c r="RKE144" s="38"/>
      <c r="RKF144" s="38"/>
      <c r="RKG144" s="38"/>
      <c r="RKH144" s="38"/>
      <c r="RKI144" s="38"/>
      <c r="RKJ144" s="38"/>
      <c r="RKK144" s="38"/>
      <c r="RKL144" s="38"/>
      <c r="RKM144" s="38"/>
      <c r="RKN144" s="38"/>
      <c r="RKO144" s="38"/>
      <c r="RKP144" s="38"/>
      <c r="RKQ144" s="38"/>
      <c r="RKR144" s="38"/>
      <c r="RKS144" s="38"/>
      <c r="RKT144" s="38"/>
      <c r="RKU144" s="38"/>
      <c r="RKV144" s="38"/>
      <c r="RKW144" s="38"/>
      <c r="RKX144" s="38"/>
      <c r="RKY144" s="38"/>
      <c r="RKZ144" s="38"/>
      <c r="RLA144" s="38"/>
      <c r="RLB144" s="38"/>
      <c r="RLC144" s="38"/>
      <c r="RLD144" s="38"/>
      <c r="RLE144" s="38"/>
      <c r="RLF144" s="38"/>
      <c r="RLG144" s="38"/>
      <c r="RLH144" s="38"/>
      <c r="RLI144" s="38"/>
      <c r="RLJ144" s="38"/>
      <c r="RLK144" s="38"/>
      <c r="RLL144" s="38"/>
      <c r="RLM144" s="38"/>
      <c r="RLN144" s="38"/>
      <c r="RLO144" s="38"/>
      <c r="RLP144" s="38"/>
      <c r="RLQ144" s="38"/>
      <c r="RLR144" s="38"/>
      <c r="RLS144" s="38"/>
      <c r="RLT144" s="38"/>
      <c r="RLU144" s="38"/>
      <c r="RLV144" s="38"/>
      <c r="RLW144" s="38"/>
      <c r="RLX144" s="38"/>
      <c r="RLY144" s="38"/>
      <c r="RLZ144" s="38"/>
      <c r="RMA144" s="38"/>
      <c r="RMB144" s="38"/>
      <c r="RMC144" s="38"/>
      <c r="RMD144" s="38"/>
      <c r="RME144" s="38"/>
      <c r="RMF144" s="38"/>
      <c r="RMG144" s="38"/>
      <c r="RMH144" s="38"/>
      <c r="RMI144" s="38"/>
      <c r="RMJ144" s="38"/>
      <c r="RMK144" s="38"/>
      <c r="RML144" s="38"/>
      <c r="RMM144" s="38"/>
      <c r="RMN144" s="38"/>
      <c r="RMO144" s="38"/>
      <c r="RMP144" s="38"/>
      <c r="RMQ144" s="38"/>
      <c r="RMR144" s="38"/>
      <c r="RMS144" s="38"/>
      <c r="RMT144" s="38"/>
      <c r="RMU144" s="38"/>
      <c r="RMV144" s="38"/>
      <c r="RMW144" s="38"/>
      <c r="RMX144" s="38"/>
      <c r="RMY144" s="38"/>
      <c r="RMZ144" s="38"/>
      <c r="RNA144" s="38"/>
      <c r="RNB144" s="38"/>
      <c r="RNC144" s="38"/>
      <c r="RND144" s="38"/>
      <c r="RNE144" s="38"/>
      <c r="RNF144" s="38"/>
      <c r="RNG144" s="38"/>
      <c r="RNH144" s="38"/>
      <c r="RNI144" s="38"/>
      <c r="RNJ144" s="38"/>
      <c r="RNK144" s="38"/>
      <c r="RNL144" s="38"/>
      <c r="RNM144" s="38"/>
      <c r="RNN144" s="38"/>
      <c r="RNO144" s="38"/>
      <c r="RNP144" s="38"/>
      <c r="RNQ144" s="38"/>
      <c r="RNR144" s="38"/>
      <c r="RNS144" s="38"/>
      <c r="RNT144" s="38"/>
      <c r="RNU144" s="38"/>
      <c r="RNV144" s="38"/>
      <c r="RNW144" s="38"/>
      <c r="RNX144" s="38"/>
      <c r="RNY144" s="38"/>
      <c r="RNZ144" s="38"/>
      <c r="ROA144" s="38"/>
      <c r="ROB144" s="38"/>
      <c r="ROC144" s="38"/>
      <c r="ROD144" s="38"/>
      <c r="ROE144" s="38"/>
      <c r="ROF144" s="38"/>
      <c r="ROG144" s="38"/>
      <c r="ROH144" s="38"/>
      <c r="ROI144" s="38"/>
      <c r="ROJ144" s="38"/>
      <c r="ROK144" s="38"/>
      <c r="ROL144" s="38"/>
      <c r="ROM144" s="38"/>
      <c r="RON144" s="38"/>
      <c r="ROO144" s="38"/>
      <c r="ROP144" s="38"/>
      <c r="ROQ144" s="38"/>
      <c r="ROR144" s="38"/>
      <c r="ROS144" s="38"/>
      <c r="ROT144" s="38"/>
      <c r="ROU144" s="38"/>
      <c r="ROV144" s="38"/>
      <c r="ROW144" s="38"/>
      <c r="ROX144" s="38"/>
      <c r="ROY144" s="38"/>
      <c r="ROZ144" s="38"/>
      <c r="RPA144" s="38"/>
      <c r="RPB144" s="38"/>
      <c r="RPC144" s="38"/>
      <c r="RPD144" s="38"/>
      <c r="RPE144" s="38"/>
      <c r="RPF144" s="38"/>
      <c r="RPG144" s="38"/>
      <c r="RPH144" s="38"/>
      <c r="RPI144" s="38"/>
      <c r="RPJ144" s="38"/>
      <c r="RPK144" s="38"/>
      <c r="RPL144" s="38"/>
      <c r="RPM144" s="38"/>
      <c r="RPN144" s="38"/>
      <c r="RPO144" s="38"/>
      <c r="RPP144" s="38"/>
      <c r="RPQ144" s="38"/>
      <c r="RPR144" s="38"/>
      <c r="RPS144" s="38"/>
      <c r="RPT144" s="38"/>
      <c r="RPU144" s="38"/>
      <c r="RPV144" s="38"/>
      <c r="RPW144" s="38"/>
      <c r="RPX144" s="38"/>
      <c r="RPY144" s="38"/>
      <c r="RPZ144" s="38"/>
      <c r="RQA144" s="38"/>
      <c r="RQB144" s="38"/>
      <c r="RQC144" s="38"/>
      <c r="RQD144" s="38"/>
      <c r="RQE144" s="38"/>
      <c r="RQF144" s="38"/>
      <c r="RQG144" s="38"/>
      <c r="RQH144" s="38"/>
      <c r="RQI144" s="38"/>
      <c r="RQJ144" s="38"/>
      <c r="RQK144" s="38"/>
      <c r="RQL144" s="38"/>
      <c r="RQM144" s="38"/>
      <c r="RQN144" s="38"/>
      <c r="RQO144" s="38"/>
      <c r="RQP144" s="38"/>
      <c r="RQQ144" s="38"/>
      <c r="RQR144" s="38"/>
      <c r="RQS144" s="38"/>
      <c r="RQT144" s="38"/>
      <c r="RQU144" s="38"/>
      <c r="RQV144" s="38"/>
      <c r="RQW144" s="38"/>
      <c r="RQX144" s="38"/>
      <c r="RQY144" s="38"/>
      <c r="RQZ144" s="38"/>
      <c r="RRA144" s="38"/>
      <c r="RRB144" s="38"/>
      <c r="RRC144" s="38"/>
      <c r="RRD144" s="38"/>
      <c r="RRE144" s="38"/>
      <c r="RRF144" s="38"/>
      <c r="RRG144" s="38"/>
      <c r="RRH144" s="38"/>
      <c r="RRI144" s="38"/>
      <c r="RRJ144" s="38"/>
      <c r="RRK144" s="38"/>
      <c r="RRL144" s="38"/>
      <c r="RRM144" s="38"/>
      <c r="RRN144" s="38"/>
      <c r="RRO144" s="38"/>
      <c r="RRP144" s="38"/>
      <c r="RRQ144" s="38"/>
      <c r="RRR144" s="38"/>
      <c r="RRS144" s="38"/>
      <c r="RRT144" s="38"/>
      <c r="RRU144" s="38"/>
      <c r="RRV144" s="38"/>
      <c r="RRW144" s="38"/>
      <c r="RRX144" s="38"/>
      <c r="RRY144" s="38"/>
      <c r="RRZ144" s="38"/>
      <c r="RSA144" s="38"/>
      <c r="RSB144" s="38"/>
      <c r="RSC144" s="38"/>
      <c r="RSD144" s="38"/>
      <c r="RSE144" s="38"/>
      <c r="RSF144" s="38"/>
      <c r="RSG144" s="38"/>
      <c r="RSH144" s="38"/>
      <c r="RSI144" s="38"/>
      <c r="RSJ144" s="38"/>
      <c r="RSK144" s="38"/>
      <c r="RSL144" s="38"/>
      <c r="RSM144" s="38"/>
      <c r="RSN144" s="38"/>
      <c r="RSO144" s="38"/>
      <c r="RSP144" s="38"/>
      <c r="RSQ144" s="38"/>
      <c r="RSR144" s="38"/>
      <c r="RSS144" s="38"/>
      <c r="RST144" s="38"/>
      <c r="RSU144" s="38"/>
      <c r="RSV144" s="38"/>
      <c r="RSW144" s="38"/>
      <c r="RSX144" s="38"/>
      <c r="RSY144" s="38"/>
      <c r="RSZ144" s="38"/>
      <c r="RTA144" s="38"/>
      <c r="RTB144" s="38"/>
      <c r="RTC144" s="38"/>
      <c r="RTD144" s="38"/>
      <c r="RTE144" s="38"/>
      <c r="RTF144" s="38"/>
      <c r="RTG144" s="38"/>
      <c r="RTH144" s="38"/>
      <c r="RTI144" s="38"/>
      <c r="RTJ144" s="38"/>
      <c r="RTK144" s="38"/>
      <c r="RTL144" s="38"/>
      <c r="RTM144" s="38"/>
      <c r="RTN144" s="38"/>
      <c r="RTO144" s="38"/>
      <c r="RTP144" s="38"/>
      <c r="RTQ144" s="38"/>
      <c r="RTR144" s="38"/>
      <c r="RTS144" s="38"/>
      <c r="RTT144" s="38"/>
      <c r="RTU144" s="38"/>
      <c r="RTV144" s="38"/>
      <c r="RTW144" s="38"/>
      <c r="RTX144" s="38"/>
      <c r="RTY144" s="38"/>
      <c r="RTZ144" s="38"/>
      <c r="RUA144" s="38"/>
      <c r="RUB144" s="38"/>
      <c r="RUC144" s="38"/>
      <c r="RUD144" s="38"/>
      <c r="RUE144" s="38"/>
      <c r="RUF144" s="38"/>
      <c r="RUG144" s="38"/>
      <c r="RUH144" s="38"/>
      <c r="RUI144" s="38"/>
      <c r="RUJ144" s="38"/>
      <c r="RUK144" s="38"/>
      <c r="RUL144" s="38"/>
      <c r="RUM144" s="38"/>
      <c r="RUN144" s="38"/>
      <c r="RUO144" s="38"/>
      <c r="RUP144" s="38"/>
      <c r="RUQ144" s="38"/>
      <c r="RUR144" s="38"/>
      <c r="RUS144" s="38"/>
      <c r="RUT144" s="38"/>
      <c r="RUU144" s="38"/>
      <c r="RUV144" s="38"/>
      <c r="RUW144" s="38"/>
      <c r="RUX144" s="38"/>
      <c r="RUY144" s="38"/>
      <c r="RUZ144" s="38"/>
      <c r="RVA144" s="38"/>
      <c r="RVB144" s="38"/>
      <c r="RVC144" s="38"/>
      <c r="RVD144" s="38"/>
      <c r="RVE144" s="38"/>
      <c r="RVF144" s="38"/>
      <c r="RVG144" s="38"/>
      <c r="RVH144" s="38"/>
      <c r="RVI144" s="38"/>
      <c r="RVJ144" s="38"/>
      <c r="RVK144" s="38"/>
      <c r="RVL144" s="38"/>
      <c r="RVM144" s="38"/>
      <c r="RVN144" s="38"/>
      <c r="RVO144" s="38"/>
      <c r="RVP144" s="38"/>
      <c r="RVQ144" s="38"/>
      <c r="RVR144" s="38"/>
      <c r="RVS144" s="38"/>
      <c r="RVT144" s="38"/>
      <c r="RVU144" s="38"/>
      <c r="RVV144" s="38"/>
      <c r="RVW144" s="38"/>
      <c r="RVX144" s="38"/>
      <c r="RVY144" s="38"/>
      <c r="RVZ144" s="38"/>
      <c r="RWA144" s="38"/>
      <c r="RWB144" s="38"/>
      <c r="RWC144" s="38"/>
      <c r="RWD144" s="38"/>
      <c r="RWE144" s="38"/>
      <c r="RWF144" s="38"/>
      <c r="RWG144" s="38"/>
      <c r="RWH144" s="38"/>
      <c r="RWI144" s="38"/>
      <c r="RWJ144" s="38"/>
      <c r="RWK144" s="38"/>
      <c r="RWL144" s="38"/>
      <c r="RWM144" s="38"/>
      <c r="RWN144" s="38"/>
      <c r="RWO144" s="38"/>
      <c r="RWP144" s="38"/>
      <c r="RWQ144" s="38"/>
      <c r="RWR144" s="38"/>
      <c r="RWS144" s="38"/>
      <c r="RWT144" s="38"/>
      <c r="RWU144" s="38"/>
      <c r="RWV144" s="38"/>
      <c r="RWW144" s="38"/>
      <c r="RWX144" s="38"/>
      <c r="RWY144" s="38"/>
      <c r="RWZ144" s="38"/>
      <c r="RXA144" s="38"/>
      <c r="RXB144" s="38"/>
      <c r="RXC144" s="38"/>
      <c r="RXD144" s="38"/>
      <c r="RXE144" s="38"/>
      <c r="RXF144" s="38"/>
      <c r="RXG144" s="38"/>
      <c r="RXH144" s="38"/>
      <c r="RXI144" s="38"/>
      <c r="RXJ144" s="38"/>
      <c r="RXK144" s="38"/>
      <c r="RXL144" s="38"/>
      <c r="RXM144" s="38"/>
      <c r="RXN144" s="38"/>
      <c r="RXO144" s="38"/>
      <c r="RXP144" s="38"/>
      <c r="RXQ144" s="38"/>
      <c r="RXR144" s="38"/>
      <c r="RXS144" s="38"/>
      <c r="RXT144" s="38"/>
      <c r="RXU144" s="38"/>
      <c r="RXV144" s="38"/>
      <c r="RXW144" s="38"/>
      <c r="RXX144" s="38"/>
      <c r="RXY144" s="38"/>
      <c r="RXZ144" s="38"/>
      <c r="RYA144" s="38"/>
      <c r="RYB144" s="38"/>
      <c r="RYC144" s="38"/>
      <c r="RYD144" s="38"/>
      <c r="RYE144" s="38"/>
      <c r="RYF144" s="38"/>
      <c r="RYG144" s="38"/>
      <c r="RYH144" s="38"/>
      <c r="RYI144" s="38"/>
      <c r="RYJ144" s="38"/>
      <c r="RYK144" s="38"/>
      <c r="RYL144" s="38"/>
      <c r="RYM144" s="38"/>
      <c r="RYN144" s="38"/>
      <c r="RYO144" s="38"/>
      <c r="RYP144" s="38"/>
      <c r="RYQ144" s="38"/>
      <c r="RYR144" s="38"/>
      <c r="RYS144" s="38"/>
      <c r="RYT144" s="38"/>
      <c r="RYU144" s="38"/>
      <c r="RYV144" s="38"/>
      <c r="RYW144" s="38"/>
      <c r="RYX144" s="38"/>
      <c r="RYY144" s="38"/>
      <c r="RYZ144" s="38"/>
      <c r="RZA144" s="38"/>
      <c r="RZB144" s="38"/>
      <c r="RZC144" s="38"/>
      <c r="RZD144" s="38"/>
      <c r="RZE144" s="38"/>
      <c r="RZF144" s="38"/>
      <c r="RZG144" s="38"/>
      <c r="RZH144" s="38"/>
      <c r="RZI144" s="38"/>
      <c r="RZJ144" s="38"/>
      <c r="RZK144" s="38"/>
      <c r="RZL144" s="38"/>
      <c r="RZM144" s="38"/>
      <c r="RZN144" s="38"/>
      <c r="RZO144" s="38"/>
      <c r="RZP144" s="38"/>
      <c r="RZQ144" s="38"/>
      <c r="RZR144" s="38"/>
      <c r="RZS144" s="38"/>
      <c r="RZT144" s="38"/>
      <c r="RZU144" s="38"/>
      <c r="RZV144" s="38"/>
      <c r="RZW144" s="38"/>
      <c r="RZX144" s="38"/>
      <c r="RZY144" s="38"/>
      <c r="RZZ144" s="38"/>
      <c r="SAA144" s="38"/>
      <c r="SAB144" s="38"/>
      <c r="SAC144" s="38"/>
      <c r="SAD144" s="38"/>
      <c r="SAE144" s="38"/>
      <c r="SAF144" s="38"/>
      <c r="SAG144" s="38"/>
      <c r="SAH144" s="38"/>
      <c r="SAI144" s="38"/>
      <c r="SAJ144" s="38"/>
      <c r="SAK144" s="38"/>
      <c r="SAL144" s="38"/>
      <c r="SAM144" s="38"/>
      <c r="SAN144" s="38"/>
      <c r="SAO144" s="38"/>
      <c r="SAP144" s="38"/>
      <c r="SAQ144" s="38"/>
      <c r="SAR144" s="38"/>
      <c r="SAS144" s="38"/>
      <c r="SAT144" s="38"/>
      <c r="SAU144" s="38"/>
      <c r="SAV144" s="38"/>
      <c r="SAW144" s="38"/>
      <c r="SAX144" s="38"/>
      <c r="SAY144" s="38"/>
      <c r="SAZ144" s="38"/>
      <c r="SBA144" s="38"/>
      <c r="SBB144" s="38"/>
      <c r="SBC144" s="38"/>
      <c r="SBD144" s="38"/>
      <c r="SBE144" s="38"/>
      <c r="SBF144" s="38"/>
      <c r="SBG144" s="38"/>
      <c r="SBH144" s="38"/>
      <c r="SBI144" s="38"/>
      <c r="SBJ144" s="38"/>
      <c r="SBK144" s="38"/>
      <c r="SBL144" s="38"/>
      <c r="SBM144" s="38"/>
      <c r="SBN144" s="38"/>
      <c r="SBO144" s="38"/>
      <c r="SBP144" s="38"/>
      <c r="SBQ144" s="38"/>
      <c r="SBR144" s="38"/>
      <c r="SBS144" s="38"/>
      <c r="SBT144" s="38"/>
      <c r="SBU144" s="38"/>
      <c r="SBV144" s="38"/>
      <c r="SBW144" s="38"/>
      <c r="SBX144" s="38"/>
      <c r="SBY144" s="38"/>
      <c r="SBZ144" s="38"/>
      <c r="SCA144" s="38"/>
      <c r="SCB144" s="38"/>
      <c r="SCC144" s="38"/>
      <c r="SCD144" s="38"/>
      <c r="SCE144" s="38"/>
      <c r="SCF144" s="38"/>
      <c r="SCG144" s="38"/>
      <c r="SCH144" s="38"/>
      <c r="SCI144" s="38"/>
      <c r="SCJ144" s="38"/>
      <c r="SCK144" s="38"/>
      <c r="SCL144" s="38"/>
      <c r="SCM144" s="38"/>
      <c r="SCN144" s="38"/>
      <c r="SCO144" s="38"/>
      <c r="SCP144" s="38"/>
      <c r="SCQ144" s="38"/>
      <c r="SCR144" s="38"/>
      <c r="SCS144" s="38"/>
      <c r="SCT144" s="38"/>
      <c r="SCU144" s="38"/>
      <c r="SCV144" s="38"/>
      <c r="SCW144" s="38"/>
      <c r="SCX144" s="38"/>
      <c r="SCY144" s="38"/>
      <c r="SCZ144" s="38"/>
      <c r="SDA144" s="38"/>
      <c r="SDB144" s="38"/>
      <c r="SDC144" s="38"/>
      <c r="SDD144" s="38"/>
      <c r="SDE144" s="38"/>
      <c r="SDF144" s="38"/>
      <c r="SDG144" s="38"/>
      <c r="SDH144" s="38"/>
      <c r="SDI144" s="38"/>
      <c r="SDJ144" s="38"/>
      <c r="SDK144" s="38"/>
      <c r="SDL144" s="38"/>
      <c r="SDM144" s="38"/>
      <c r="SDN144" s="38"/>
      <c r="SDO144" s="38"/>
      <c r="SDP144" s="38"/>
      <c r="SDQ144" s="38"/>
      <c r="SDR144" s="38"/>
      <c r="SDS144" s="38"/>
      <c r="SDT144" s="38"/>
      <c r="SDU144" s="38"/>
      <c r="SDV144" s="38"/>
      <c r="SDW144" s="38"/>
      <c r="SDX144" s="38"/>
      <c r="SDY144" s="38"/>
      <c r="SDZ144" s="38"/>
      <c r="SEA144" s="38"/>
      <c r="SEB144" s="38"/>
      <c r="SEC144" s="38"/>
      <c r="SED144" s="38"/>
      <c r="SEE144" s="38"/>
      <c r="SEF144" s="38"/>
      <c r="SEG144" s="38"/>
      <c r="SEH144" s="38"/>
      <c r="SEI144" s="38"/>
      <c r="SEJ144" s="38"/>
      <c r="SEK144" s="38"/>
      <c r="SEL144" s="38"/>
      <c r="SEM144" s="38"/>
      <c r="SEN144" s="38"/>
      <c r="SEO144" s="38"/>
      <c r="SEP144" s="38"/>
      <c r="SEQ144" s="38"/>
      <c r="SER144" s="38"/>
      <c r="SES144" s="38"/>
      <c r="SET144" s="38"/>
      <c r="SEU144" s="38"/>
      <c r="SEV144" s="38"/>
      <c r="SEW144" s="38"/>
      <c r="SEX144" s="38"/>
      <c r="SEY144" s="38"/>
      <c r="SEZ144" s="38"/>
      <c r="SFA144" s="38"/>
      <c r="SFB144" s="38"/>
      <c r="SFC144" s="38"/>
      <c r="SFD144" s="38"/>
      <c r="SFE144" s="38"/>
      <c r="SFF144" s="38"/>
      <c r="SFG144" s="38"/>
      <c r="SFH144" s="38"/>
      <c r="SFI144" s="38"/>
      <c r="SFJ144" s="38"/>
      <c r="SFK144" s="38"/>
      <c r="SFL144" s="38"/>
      <c r="SFM144" s="38"/>
      <c r="SFN144" s="38"/>
      <c r="SFO144" s="38"/>
      <c r="SFP144" s="38"/>
      <c r="SFQ144" s="38"/>
      <c r="SFR144" s="38"/>
      <c r="SFS144" s="38"/>
      <c r="SFT144" s="38"/>
      <c r="SFU144" s="38"/>
      <c r="SFV144" s="38"/>
      <c r="SFW144" s="38"/>
      <c r="SFX144" s="38"/>
      <c r="SFY144" s="38"/>
      <c r="SFZ144" s="38"/>
      <c r="SGA144" s="38"/>
      <c r="SGB144" s="38"/>
      <c r="SGC144" s="38"/>
      <c r="SGD144" s="38"/>
      <c r="SGE144" s="38"/>
      <c r="SGF144" s="38"/>
      <c r="SGG144" s="38"/>
      <c r="SGH144" s="38"/>
      <c r="SGI144" s="38"/>
      <c r="SGJ144" s="38"/>
      <c r="SGK144" s="38"/>
      <c r="SGL144" s="38"/>
      <c r="SGM144" s="38"/>
      <c r="SGN144" s="38"/>
      <c r="SGO144" s="38"/>
      <c r="SGP144" s="38"/>
      <c r="SGQ144" s="38"/>
      <c r="SGR144" s="38"/>
      <c r="SGS144" s="38"/>
      <c r="SGT144" s="38"/>
      <c r="SGU144" s="38"/>
      <c r="SGV144" s="38"/>
      <c r="SGW144" s="38"/>
      <c r="SGX144" s="38"/>
      <c r="SGY144" s="38"/>
      <c r="SGZ144" s="38"/>
      <c r="SHA144" s="38"/>
      <c r="SHB144" s="38"/>
      <c r="SHC144" s="38"/>
      <c r="SHD144" s="38"/>
      <c r="SHE144" s="38"/>
      <c r="SHF144" s="38"/>
      <c r="SHG144" s="38"/>
      <c r="SHH144" s="38"/>
      <c r="SHI144" s="38"/>
      <c r="SHJ144" s="38"/>
      <c r="SHK144" s="38"/>
      <c r="SHL144" s="38"/>
      <c r="SHM144" s="38"/>
      <c r="SHN144" s="38"/>
      <c r="SHO144" s="38"/>
      <c r="SHP144" s="38"/>
      <c r="SHQ144" s="38"/>
      <c r="SHR144" s="38"/>
      <c r="SHS144" s="38"/>
      <c r="SHT144" s="38"/>
      <c r="SHU144" s="38"/>
      <c r="SHV144" s="38"/>
      <c r="SHW144" s="38"/>
      <c r="SHX144" s="38"/>
      <c r="SHY144" s="38"/>
      <c r="SHZ144" s="38"/>
      <c r="SIA144" s="38"/>
      <c r="SIB144" s="38"/>
      <c r="SIC144" s="38"/>
      <c r="SID144" s="38"/>
      <c r="SIE144" s="38"/>
      <c r="SIF144" s="38"/>
      <c r="SIG144" s="38"/>
      <c r="SIH144" s="38"/>
      <c r="SII144" s="38"/>
      <c r="SIJ144" s="38"/>
      <c r="SIK144" s="38"/>
      <c r="SIL144" s="38"/>
      <c r="SIM144" s="38"/>
      <c r="SIN144" s="38"/>
      <c r="SIO144" s="38"/>
      <c r="SIP144" s="38"/>
      <c r="SIQ144" s="38"/>
      <c r="SIR144" s="38"/>
      <c r="SIS144" s="38"/>
      <c r="SIT144" s="38"/>
      <c r="SIU144" s="38"/>
      <c r="SIV144" s="38"/>
      <c r="SIW144" s="38"/>
      <c r="SIX144" s="38"/>
      <c r="SIY144" s="38"/>
      <c r="SIZ144" s="38"/>
      <c r="SJA144" s="38"/>
      <c r="SJB144" s="38"/>
      <c r="SJC144" s="38"/>
      <c r="SJD144" s="38"/>
      <c r="SJE144" s="38"/>
      <c r="SJF144" s="38"/>
      <c r="SJG144" s="38"/>
      <c r="SJH144" s="38"/>
      <c r="SJI144" s="38"/>
      <c r="SJJ144" s="38"/>
      <c r="SJK144" s="38"/>
      <c r="SJL144" s="38"/>
      <c r="SJM144" s="38"/>
      <c r="SJN144" s="38"/>
      <c r="SJO144" s="38"/>
      <c r="SJP144" s="38"/>
      <c r="SJQ144" s="38"/>
      <c r="SJR144" s="38"/>
      <c r="SJS144" s="38"/>
      <c r="SJT144" s="38"/>
      <c r="SJU144" s="38"/>
      <c r="SJV144" s="38"/>
      <c r="SJW144" s="38"/>
      <c r="SJX144" s="38"/>
      <c r="SJY144" s="38"/>
      <c r="SJZ144" s="38"/>
      <c r="SKA144" s="38"/>
      <c r="SKB144" s="38"/>
      <c r="SKC144" s="38"/>
      <c r="SKD144" s="38"/>
      <c r="SKE144" s="38"/>
      <c r="SKF144" s="38"/>
      <c r="SKG144" s="38"/>
      <c r="SKH144" s="38"/>
      <c r="SKI144" s="38"/>
      <c r="SKJ144" s="38"/>
      <c r="SKK144" s="38"/>
      <c r="SKL144" s="38"/>
      <c r="SKM144" s="38"/>
      <c r="SKN144" s="38"/>
      <c r="SKO144" s="38"/>
      <c r="SKP144" s="38"/>
      <c r="SKQ144" s="38"/>
      <c r="SKR144" s="38"/>
      <c r="SKS144" s="38"/>
      <c r="SKT144" s="38"/>
      <c r="SKU144" s="38"/>
      <c r="SKV144" s="38"/>
      <c r="SKW144" s="38"/>
      <c r="SKX144" s="38"/>
      <c r="SKY144" s="38"/>
      <c r="SKZ144" s="38"/>
      <c r="SLA144" s="38"/>
      <c r="SLB144" s="38"/>
      <c r="SLC144" s="38"/>
      <c r="SLD144" s="38"/>
      <c r="SLE144" s="38"/>
      <c r="SLF144" s="38"/>
      <c r="SLG144" s="38"/>
      <c r="SLH144" s="38"/>
      <c r="SLI144" s="38"/>
      <c r="SLJ144" s="38"/>
      <c r="SLK144" s="38"/>
      <c r="SLL144" s="38"/>
      <c r="SLM144" s="38"/>
      <c r="SLN144" s="38"/>
      <c r="SLO144" s="38"/>
      <c r="SLP144" s="38"/>
      <c r="SLQ144" s="38"/>
      <c r="SLR144" s="38"/>
      <c r="SLS144" s="38"/>
      <c r="SLT144" s="38"/>
      <c r="SLU144" s="38"/>
      <c r="SLV144" s="38"/>
      <c r="SLW144" s="38"/>
      <c r="SLX144" s="38"/>
      <c r="SLY144" s="38"/>
      <c r="SLZ144" s="38"/>
      <c r="SMA144" s="38"/>
      <c r="SMB144" s="38"/>
      <c r="SMC144" s="38"/>
      <c r="SMD144" s="38"/>
      <c r="SME144" s="38"/>
      <c r="SMF144" s="38"/>
      <c r="SMG144" s="38"/>
      <c r="SMH144" s="38"/>
      <c r="SMI144" s="38"/>
      <c r="SMJ144" s="38"/>
      <c r="SMK144" s="38"/>
      <c r="SML144" s="38"/>
      <c r="SMM144" s="38"/>
      <c r="SMN144" s="38"/>
      <c r="SMO144" s="38"/>
      <c r="SMP144" s="38"/>
      <c r="SMQ144" s="38"/>
      <c r="SMR144" s="38"/>
      <c r="SMS144" s="38"/>
      <c r="SMT144" s="38"/>
      <c r="SMU144" s="38"/>
      <c r="SMV144" s="38"/>
      <c r="SMW144" s="38"/>
      <c r="SMX144" s="38"/>
      <c r="SMY144" s="38"/>
      <c r="SMZ144" s="38"/>
      <c r="SNA144" s="38"/>
      <c r="SNB144" s="38"/>
      <c r="SNC144" s="38"/>
      <c r="SND144" s="38"/>
      <c r="SNE144" s="38"/>
      <c r="SNF144" s="38"/>
      <c r="SNG144" s="38"/>
      <c r="SNH144" s="38"/>
      <c r="SNI144" s="38"/>
      <c r="SNJ144" s="38"/>
      <c r="SNK144" s="38"/>
      <c r="SNL144" s="38"/>
      <c r="SNM144" s="38"/>
      <c r="SNN144" s="38"/>
      <c r="SNO144" s="38"/>
      <c r="SNP144" s="38"/>
      <c r="SNQ144" s="38"/>
      <c r="SNR144" s="38"/>
      <c r="SNS144" s="38"/>
      <c r="SNT144" s="38"/>
      <c r="SNU144" s="38"/>
      <c r="SNV144" s="38"/>
      <c r="SNW144" s="38"/>
      <c r="SNX144" s="38"/>
      <c r="SNY144" s="38"/>
      <c r="SNZ144" s="38"/>
      <c r="SOA144" s="38"/>
      <c r="SOB144" s="38"/>
      <c r="SOC144" s="38"/>
      <c r="SOD144" s="38"/>
      <c r="SOE144" s="38"/>
      <c r="SOF144" s="38"/>
      <c r="SOG144" s="38"/>
      <c r="SOH144" s="38"/>
      <c r="SOI144" s="38"/>
      <c r="SOJ144" s="38"/>
      <c r="SOK144" s="38"/>
      <c r="SOL144" s="38"/>
      <c r="SOM144" s="38"/>
      <c r="SON144" s="38"/>
      <c r="SOO144" s="38"/>
      <c r="SOP144" s="38"/>
      <c r="SOQ144" s="38"/>
      <c r="SOR144" s="38"/>
      <c r="SOS144" s="38"/>
      <c r="SOT144" s="38"/>
      <c r="SOU144" s="38"/>
      <c r="SOV144" s="38"/>
      <c r="SOW144" s="38"/>
      <c r="SOX144" s="38"/>
      <c r="SOY144" s="38"/>
      <c r="SOZ144" s="38"/>
      <c r="SPA144" s="38"/>
      <c r="SPB144" s="38"/>
      <c r="SPC144" s="38"/>
      <c r="SPD144" s="38"/>
      <c r="SPE144" s="38"/>
      <c r="SPF144" s="38"/>
      <c r="SPG144" s="38"/>
      <c r="SPH144" s="38"/>
      <c r="SPI144" s="38"/>
      <c r="SPJ144" s="38"/>
      <c r="SPK144" s="38"/>
      <c r="SPL144" s="38"/>
      <c r="SPM144" s="38"/>
      <c r="SPN144" s="38"/>
      <c r="SPO144" s="38"/>
      <c r="SPP144" s="38"/>
      <c r="SPQ144" s="38"/>
      <c r="SPR144" s="38"/>
      <c r="SPS144" s="38"/>
      <c r="SPT144" s="38"/>
      <c r="SPU144" s="38"/>
      <c r="SPV144" s="38"/>
      <c r="SPW144" s="38"/>
      <c r="SPX144" s="38"/>
      <c r="SPY144" s="38"/>
      <c r="SPZ144" s="38"/>
      <c r="SQA144" s="38"/>
      <c r="SQB144" s="38"/>
      <c r="SQC144" s="38"/>
      <c r="SQD144" s="38"/>
      <c r="SQE144" s="38"/>
      <c r="SQF144" s="38"/>
      <c r="SQG144" s="38"/>
      <c r="SQH144" s="38"/>
      <c r="SQI144" s="38"/>
      <c r="SQJ144" s="38"/>
      <c r="SQK144" s="38"/>
      <c r="SQL144" s="38"/>
      <c r="SQM144" s="38"/>
      <c r="SQN144" s="38"/>
      <c r="SQO144" s="38"/>
      <c r="SQP144" s="38"/>
      <c r="SQQ144" s="38"/>
      <c r="SQR144" s="38"/>
      <c r="SQS144" s="38"/>
      <c r="SQT144" s="38"/>
      <c r="SQU144" s="38"/>
      <c r="SQV144" s="38"/>
      <c r="SQW144" s="38"/>
      <c r="SQX144" s="38"/>
      <c r="SQY144" s="38"/>
      <c r="SQZ144" s="38"/>
      <c r="SRA144" s="38"/>
      <c r="SRB144" s="38"/>
      <c r="SRC144" s="38"/>
      <c r="SRD144" s="38"/>
      <c r="SRE144" s="38"/>
      <c r="SRF144" s="38"/>
      <c r="SRG144" s="38"/>
      <c r="SRH144" s="38"/>
      <c r="SRI144" s="38"/>
      <c r="SRJ144" s="38"/>
      <c r="SRK144" s="38"/>
      <c r="SRL144" s="38"/>
      <c r="SRM144" s="38"/>
      <c r="SRN144" s="38"/>
      <c r="SRO144" s="38"/>
      <c r="SRP144" s="38"/>
      <c r="SRQ144" s="38"/>
      <c r="SRR144" s="38"/>
      <c r="SRS144" s="38"/>
      <c r="SRT144" s="38"/>
      <c r="SRU144" s="38"/>
      <c r="SRV144" s="38"/>
      <c r="SRW144" s="38"/>
      <c r="SRX144" s="38"/>
      <c r="SRY144" s="38"/>
      <c r="SRZ144" s="38"/>
      <c r="SSA144" s="38"/>
      <c r="SSB144" s="38"/>
      <c r="SSC144" s="38"/>
      <c r="SSD144" s="38"/>
      <c r="SSE144" s="38"/>
      <c r="SSF144" s="38"/>
      <c r="SSG144" s="38"/>
      <c r="SSH144" s="38"/>
      <c r="SSI144" s="38"/>
      <c r="SSJ144" s="38"/>
      <c r="SSK144" s="38"/>
      <c r="SSL144" s="38"/>
      <c r="SSM144" s="38"/>
      <c r="SSN144" s="38"/>
      <c r="SSO144" s="38"/>
      <c r="SSP144" s="38"/>
      <c r="SSQ144" s="38"/>
      <c r="SSR144" s="38"/>
      <c r="SSS144" s="38"/>
      <c r="SST144" s="38"/>
      <c r="SSU144" s="38"/>
      <c r="SSV144" s="38"/>
      <c r="SSW144" s="38"/>
      <c r="SSX144" s="38"/>
      <c r="SSY144" s="38"/>
      <c r="SSZ144" s="38"/>
      <c r="STA144" s="38"/>
      <c r="STB144" s="38"/>
      <c r="STC144" s="38"/>
      <c r="STD144" s="38"/>
      <c r="STE144" s="38"/>
      <c r="STF144" s="38"/>
      <c r="STG144" s="38"/>
      <c r="STH144" s="38"/>
      <c r="STI144" s="38"/>
      <c r="STJ144" s="38"/>
      <c r="STK144" s="38"/>
      <c r="STL144" s="38"/>
      <c r="STM144" s="38"/>
      <c r="STN144" s="38"/>
      <c r="STO144" s="38"/>
      <c r="STP144" s="38"/>
      <c r="STQ144" s="38"/>
      <c r="STR144" s="38"/>
      <c r="STS144" s="38"/>
      <c r="STT144" s="38"/>
      <c r="STU144" s="38"/>
      <c r="STV144" s="38"/>
      <c r="STW144" s="38"/>
      <c r="STX144" s="38"/>
      <c r="STY144" s="38"/>
      <c r="STZ144" s="38"/>
      <c r="SUA144" s="38"/>
      <c r="SUB144" s="38"/>
      <c r="SUC144" s="38"/>
      <c r="SUD144" s="38"/>
      <c r="SUE144" s="38"/>
      <c r="SUF144" s="38"/>
      <c r="SUG144" s="38"/>
      <c r="SUH144" s="38"/>
      <c r="SUI144" s="38"/>
      <c r="SUJ144" s="38"/>
      <c r="SUK144" s="38"/>
      <c r="SUL144" s="38"/>
      <c r="SUM144" s="38"/>
      <c r="SUN144" s="38"/>
      <c r="SUO144" s="38"/>
      <c r="SUP144" s="38"/>
      <c r="SUQ144" s="38"/>
      <c r="SUR144" s="38"/>
      <c r="SUS144" s="38"/>
      <c r="SUT144" s="38"/>
      <c r="SUU144" s="38"/>
      <c r="SUV144" s="38"/>
      <c r="SUW144" s="38"/>
      <c r="SUX144" s="38"/>
      <c r="SUY144" s="38"/>
      <c r="SUZ144" s="38"/>
      <c r="SVA144" s="38"/>
      <c r="SVB144" s="38"/>
      <c r="SVC144" s="38"/>
      <c r="SVD144" s="38"/>
      <c r="SVE144" s="38"/>
      <c r="SVF144" s="38"/>
      <c r="SVG144" s="38"/>
      <c r="SVH144" s="38"/>
      <c r="SVI144" s="38"/>
      <c r="SVJ144" s="38"/>
      <c r="SVK144" s="38"/>
      <c r="SVL144" s="38"/>
      <c r="SVM144" s="38"/>
      <c r="SVN144" s="38"/>
      <c r="SVO144" s="38"/>
      <c r="SVP144" s="38"/>
      <c r="SVQ144" s="38"/>
      <c r="SVR144" s="38"/>
      <c r="SVS144" s="38"/>
      <c r="SVT144" s="38"/>
      <c r="SVU144" s="38"/>
      <c r="SVV144" s="38"/>
      <c r="SVW144" s="38"/>
      <c r="SVX144" s="38"/>
      <c r="SVY144" s="38"/>
      <c r="SVZ144" s="38"/>
      <c r="SWA144" s="38"/>
      <c r="SWB144" s="38"/>
      <c r="SWC144" s="38"/>
      <c r="SWD144" s="38"/>
      <c r="SWE144" s="38"/>
      <c r="SWF144" s="38"/>
      <c r="SWG144" s="38"/>
      <c r="SWH144" s="38"/>
      <c r="SWI144" s="38"/>
      <c r="SWJ144" s="38"/>
      <c r="SWK144" s="38"/>
      <c r="SWL144" s="38"/>
      <c r="SWM144" s="38"/>
      <c r="SWN144" s="38"/>
      <c r="SWO144" s="38"/>
      <c r="SWP144" s="38"/>
      <c r="SWQ144" s="38"/>
      <c r="SWR144" s="38"/>
      <c r="SWS144" s="38"/>
      <c r="SWT144" s="38"/>
      <c r="SWU144" s="38"/>
      <c r="SWV144" s="38"/>
      <c r="SWW144" s="38"/>
      <c r="SWX144" s="38"/>
      <c r="SWY144" s="38"/>
      <c r="SWZ144" s="38"/>
      <c r="SXA144" s="38"/>
      <c r="SXB144" s="38"/>
      <c r="SXC144" s="38"/>
      <c r="SXD144" s="38"/>
      <c r="SXE144" s="38"/>
      <c r="SXF144" s="38"/>
      <c r="SXG144" s="38"/>
      <c r="SXH144" s="38"/>
      <c r="SXI144" s="38"/>
      <c r="SXJ144" s="38"/>
      <c r="SXK144" s="38"/>
      <c r="SXL144" s="38"/>
      <c r="SXM144" s="38"/>
      <c r="SXN144" s="38"/>
      <c r="SXO144" s="38"/>
      <c r="SXP144" s="38"/>
      <c r="SXQ144" s="38"/>
      <c r="SXR144" s="38"/>
      <c r="SXS144" s="38"/>
      <c r="SXT144" s="38"/>
      <c r="SXU144" s="38"/>
      <c r="SXV144" s="38"/>
      <c r="SXW144" s="38"/>
      <c r="SXX144" s="38"/>
      <c r="SXY144" s="38"/>
      <c r="SXZ144" s="38"/>
      <c r="SYA144" s="38"/>
      <c r="SYB144" s="38"/>
      <c r="SYC144" s="38"/>
      <c r="SYD144" s="38"/>
      <c r="SYE144" s="38"/>
      <c r="SYF144" s="38"/>
      <c r="SYG144" s="38"/>
      <c r="SYH144" s="38"/>
      <c r="SYI144" s="38"/>
      <c r="SYJ144" s="38"/>
      <c r="SYK144" s="38"/>
      <c r="SYL144" s="38"/>
      <c r="SYM144" s="38"/>
      <c r="SYN144" s="38"/>
      <c r="SYO144" s="38"/>
      <c r="SYP144" s="38"/>
      <c r="SYQ144" s="38"/>
      <c r="SYR144" s="38"/>
      <c r="SYS144" s="38"/>
      <c r="SYT144" s="38"/>
      <c r="SYU144" s="38"/>
      <c r="SYV144" s="38"/>
      <c r="SYW144" s="38"/>
      <c r="SYX144" s="38"/>
      <c r="SYY144" s="38"/>
      <c r="SYZ144" s="38"/>
      <c r="SZA144" s="38"/>
      <c r="SZB144" s="38"/>
      <c r="SZC144" s="38"/>
      <c r="SZD144" s="38"/>
      <c r="SZE144" s="38"/>
      <c r="SZF144" s="38"/>
      <c r="SZG144" s="38"/>
      <c r="SZH144" s="38"/>
      <c r="SZI144" s="38"/>
      <c r="SZJ144" s="38"/>
      <c r="SZK144" s="38"/>
      <c r="SZL144" s="38"/>
      <c r="SZM144" s="38"/>
      <c r="SZN144" s="38"/>
      <c r="SZO144" s="38"/>
      <c r="SZP144" s="38"/>
      <c r="SZQ144" s="38"/>
      <c r="SZR144" s="38"/>
      <c r="SZS144" s="38"/>
      <c r="SZT144" s="38"/>
      <c r="SZU144" s="38"/>
      <c r="SZV144" s="38"/>
      <c r="SZW144" s="38"/>
      <c r="SZX144" s="38"/>
      <c r="SZY144" s="38"/>
      <c r="SZZ144" s="38"/>
      <c r="TAA144" s="38"/>
      <c r="TAB144" s="38"/>
      <c r="TAC144" s="38"/>
      <c r="TAD144" s="38"/>
      <c r="TAE144" s="38"/>
      <c r="TAF144" s="38"/>
      <c r="TAG144" s="38"/>
      <c r="TAH144" s="38"/>
      <c r="TAI144" s="38"/>
      <c r="TAJ144" s="38"/>
      <c r="TAK144" s="38"/>
      <c r="TAL144" s="38"/>
      <c r="TAM144" s="38"/>
      <c r="TAN144" s="38"/>
      <c r="TAO144" s="38"/>
      <c r="TAP144" s="38"/>
      <c r="TAQ144" s="38"/>
      <c r="TAR144" s="38"/>
      <c r="TAS144" s="38"/>
      <c r="TAT144" s="38"/>
      <c r="TAU144" s="38"/>
      <c r="TAV144" s="38"/>
      <c r="TAW144" s="38"/>
      <c r="TAX144" s="38"/>
      <c r="TAY144" s="38"/>
      <c r="TAZ144" s="38"/>
      <c r="TBA144" s="38"/>
      <c r="TBB144" s="38"/>
      <c r="TBC144" s="38"/>
      <c r="TBD144" s="38"/>
      <c r="TBE144" s="38"/>
      <c r="TBF144" s="38"/>
      <c r="TBG144" s="38"/>
      <c r="TBH144" s="38"/>
      <c r="TBI144" s="38"/>
      <c r="TBJ144" s="38"/>
      <c r="TBK144" s="38"/>
      <c r="TBL144" s="38"/>
      <c r="TBM144" s="38"/>
      <c r="TBN144" s="38"/>
      <c r="TBO144" s="38"/>
      <c r="TBP144" s="38"/>
      <c r="TBQ144" s="38"/>
      <c r="TBR144" s="38"/>
      <c r="TBS144" s="38"/>
      <c r="TBT144" s="38"/>
      <c r="TBU144" s="38"/>
      <c r="TBV144" s="38"/>
      <c r="TBW144" s="38"/>
      <c r="TBX144" s="38"/>
      <c r="TBY144" s="38"/>
      <c r="TBZ144" s="38"/>
      <c r="TCA144" s="38"/>
      <c r="TCB144" s="38"/>
      <c r="TCC144" s="38"/>
      <c r="TCD144" s="38"/>
      <c r="TCE144" s="38"/>
      <c r="TCF144" s="38"/>
      <c r="TCG144" s="38"/>
      <c r="TCH144" s="38"/>
      <c r="TCI144" s="38"/>
      <c r="TCJ144" s="38"/>
      <c r="TCK144" s="38"/>
      <c r="TCL144" s="38"/>
      <c r="TCM144" s="38"/>
      <c r="TCN144" s="38"/>
      <c r="TCO144" s="38"/>
      <c r="TCP144" s="38"/>
      <c r="TCQ144" s="38"/>
      <c r="TCR144" s="38"/>
      <c r="TCS144" s="38"/>
      <c r="TCT144" s="38"/>
      <c r="TCU144" s="38"/>
      <c r="TCV144" s="38"/>
      <c r="TCW144" s="38"/>
      <c r="TCX144" s="38"/>
      <c r="TCY144" s="38"/>
      <c r="TCZ144" s="38"/>
      <c r="TDA144" s="38"/>
      <c r="TDB144" s="38"/>
      <c r="TDC144" s="38"/>
      <c r="TDD144" s="38"/>
      <c r="TDE144" s="38"/>
      <c r="TDF144" s="38"/>
      <c r="TDG144" s="38"/>
      <c r="TDH144" s="38"/>
      <c r="TDI144" s="38"/>
      <c r="TDJ144" s="38"/>
      <c r="TDK144" s="38"/>
      <c r="TDL144" s="38"/>
      <c r="TDM144" s="38"/>
      <c r="TDN144" s="38"/>
      <c r="TDO144" s="38"/>
      <c r="TDP144" s="38"/>
      <c r="TDQ144" s="38"/>
      <c r="TDR144" s="38"/>
      <c r="TDS144" s="38"/>
      <c r="TDT144" s="38"/>
      <c r="TDU144" s="38"/>
      <c r="TDV144" s="38"/>
      <c r="TDW144" s="38"/>
      <c r="TDX144" s="38"/>
      <c r="TDY144" s="38"/>
      <c r="TDZ144" s="38"/>
      <c r="TEA144" s="38"/>
      <c r="TEB144" s="38"/>
      <c r="TEC144" s="38"/>
      <c r="TED144" s="38"/>
      <c r="TEE144" s="38"/>
      <c r="TEF144" s="38"/>
      <c r="TEG144" s="38"/>
      <c r="TEH144" s="38"/>
      <c r="TEI144" s="38"/>
      <c r="TEJ144" s="38"/>
      <c r="TEK144" s="38"/>
      <c r="TEL144" s="38"/>
      <c r="TEM144" s="38"/>
      <c r="TEN144" s="38"/>
      <c r="TEO144" s="38"/>
      <c r="TEP144" s="38"/>
      <c r="TEQ144" s="38"/>
      <c r="TER144" s="38"/>
      <c r="TES144" s="38"/>
      <c r="TET144" s="38"/>
      <c r="TEU144" s="38"/>
      <c r="TEV144" s="38"/>
      <c r="TEW144" s="38"/>
      <c r="TEX144" s="38"/>
      <c r="TEY144" s="38"/>
      <c r="TEZ144" s="38"/>
      <c r="TFA144" s="38"/>
      <c r="TFB144" s="38"/>
      <c r="TFC144" s="38"/>
      <c r="TFD144" s="38"/>
      <c r="TFE144" s="38"/>
      <c r="TFF144" s="38"/>
      <c r="TFG144" s="38"/>
      <c r="TFH144" s="38"/>
      <c r="TFI144" s="38"/>
      <c r="TFJ144" s="38"/>
      <c r="TFK144" s="38"/>
      <c r="TFL144" s="38"/>
      <c r="TFM144" s="38"/>
      <c r="TFN144" s="38"/>
      <c r="TFO144" s="38"/>
      <c r="TFP144" s="38"/>
      <c r="TFQ144" s="38"/>
      <c r="TFR144" s="38"/>
      <c r="TFS144" s="38"/>
      <c r="TFT144" s="38"/>
      <c r="TFU144" s="38"/>
      <c r="TFV144" s="38"/>
      <c r="TFW144" s="38"/>
      <c r="TFX144" s="38"/>
      <c r="TFY144" s="38"/>
      <c r="TFZ144" s="38"/>
      <c r="TGA144" s="38"/>
      <c r="TGB144" s="38"/>
      <c r="TGC144" s="38"/>
      <c r="TGD144" s="38"/>
      <c r="TGE144" s="38"/>
      <c r="TGF144" s="38"/>
      <c r="TGG144" s="38"/>
      <c r="TGH144" s="38"/>
      <c r="TGI144" s="38"/>
      <c r="TGJ144" s="38"/>
      <c r="TGK144" s="38"/>
      <c r="TGL144" s="38"/>
      <c r="TGM144" s="38"/>
      <c r="TGN144" s="38"/>
      <c r="TGO144" s="38"/>
      <c r="TGP144" s="38"/>
      <c r="TGQ144" s="38"/>
      <c r="TGR144" s="38"/>
      <c r="TGS144" s="38"/>
      <c r="TGT144" s="38"/>
      <c r="TGU144" s="38"/>
      <c r="TGV144" s="38"/>
      <c r="TGW144" s="38"/>
      <c r="TGX144" s="38"/>
      <c r="TGY144" s="38"/>
      <c r="TGZ144" s="38"/>
      <c r="THA144" s="38"/>
      <c r="THB144" s="38"/>
      <c r="THC144" s="38"/>
      <c r="THD144" s="38"/>
      <c r="THE144" s="38"/>
      <c r="THF144" s="38"/>
      <c r="THG144" s="38"/>
      <c r="THH144" s="38"/>
      <c r="THI144" s="38"/>
      <c r="THJ144" s="38"/>
      <c r="THK144" s="38"/>
      <c r="THL144" s="38"/>
      <c r="THM144" s="38"/>
      <c r="THN144" s="38"/>
      <c r="THO144" s="38"/>
      <c r="THP144" s="38"/>
      <c r="THQ144" s="38"/>
      <c r="THR144" s="38"/>
      <c r="THS144" s="38"/>
      <c r="THT144" s="38"/>
      <c r="THU144" s="38"/>
      <c r="THV144" s="38"/>
      <c r="THW144" s="38"/>
      <c r="THX144" s="38"/>
      <c r="THY144" s="38"/>
      <c r="THZ144" s="38"/>
      <c r="TIA144" s="38"/>
      <c r="TIB144" s="38"/>
      <c r="TIC144" s="38"/>
      <c r="TID144" s="38"/>
      <c r="TIE144" s="38"/>
      <c r="TIF144" s="38"/>
      <c r="TIG144" s="38"/>
      <c r="TIH144" s="38"/>
      <c r="TII144" s="38"/>
      <c r="TIJ144" s="38"/>
      <c r="TIK144" s="38"/>
      <c r="TIL144" s="38"/>
      <c r="TIM144" s="38"/>
      <c r="TIN144" s="38"/>
      <c r="TIO144" s="38"/>
      <c r="TIP144" s="38"/>
      <c r="TIQ144" s="38"/>
      <c r="TIR144" s="38"/>
      <c r="TIS144" s="38"/>
      <c r="TIT144" s="38"/>
      <c r="TIU144" s="38"/>
      <c r="TIV144" s="38"/>
      <c r="TIW144" s="38"/>
      <c r="TIX144" s="38"/>
      <c r="TIY144" s="38"/>
      <c r="TIZ144" s="38"/>
      <c r="TJA144" s="38"/>
      <c r="TJB144" s="38"/>
      <c r="TJC144" s="38"/>
      <c r="TJD144" s="38"/>
      <c r="TJE144" s="38"/>
      <c r="TJF144" s="38"/>
      <c r="TJG144" s="38"/>
      <c r="TJH144" s="38"/>
      <c r="TJI144" s="38"/>
      <c r="TJJ144" s="38"/>
      <c r="TJK144" s="38"/>
      <c r="TJL144" s="38"/>
      <c r="TJM144" s="38"/>
      <c r="TJN144" s="38"/>
      <c r="TJO144" s="38"/>
      <c r="TJP144" s="38"/>
      <c r="TJQ144" s="38"/>
      <c r="TJR144" s="38"/>
      <c r="TJS144" s="38"/>
      <c r="TJT144" s="38"/>
      <c r="TJU144" s="38"/>
      <c r="TJV144" s="38"/>
      <c r="TJW144" s="38"/>
      <c r="TJX144" s="38"/>
      <c r="TJY144" s="38"/>
      <c r="TJZ144" s="38"/>
      <c r="TKA144" s="38"/>
      <c r="TKB144" s="38"/>
      <c r="TKC144" s="38"/>
      <c r="TKD144" s="38"/>
      <c r="TKE144" s="38"/>
      <c r="TKF144" s="38"/>
      <c r="TKG144" s="38"/>
      <c r="TKH144" s="38"/>
      <c r="TKI144" s="38"/>
      <c r="TKJ144" s="38"/>
      <c r="TKK144" s="38"/>
      <c r="TKL144" s="38"/>
      <c r="TKM144" s="38"/>
      <c r="TKN144" s="38"/>
      <c r="TKO144" s="38"/>
      <c r="TKP144" s="38"/>
      <c r="TKQ144" s="38"/>
      <c r="TKR144" s="38"/>
      <c r="TKS144" s="38"/>
      <c r="TKT144" s="38"/>
      <c r="TKU144" s="38"/>
      <c r="TKV144" s="38"/>
      <c r="TKW144" s="38"/>
      <c r="TKX144" s="38"/>
      <c r="TKY144" s="38"/>
      <c r="TKZ144" s="38"/>
      <c r="TLA144" s="38"/>
      <c r="TLB144" s="38"/>
      <c r="TLC144" s="38"/>
      <c r="TLD144" s="38"/>
      <c r="TLE144" s="38"/>
      <c r="TLF144" s="38"/>
      <c r="TLG144" s="38"/>
      <c r="TLH144" s="38"/>
      <c r="TLI144" s="38"/>
      <c r="TLJ144" s="38"/>
      <c r="TLK144" s="38"/>
      <c r="TLL144" s="38"/>
      <c r="TLM144" s="38"/>
      <c r="TLN144" s="38"/>
      <c r="TLO144" s="38"/>
      <c r="TLP144" s="38"/>
      <c r="TLQ144" s="38"/>
      <c r="TLR144" s="38"/>
      <c r="TLS144" s="38"/>
      <c r="TLT144" s="38"/>
      <c r="TLU144" s="38"/>
      <c r="TLV144" s="38"/>
      <c r="TLW144" s="38"/>
      <c r="TLX144" s="38"/>
      <c r="TLY144" s="38"/>
      <c r="TLZ144" s="38"/>
      <c r="TMA144" s="38"/>
      <c r="TMB144" s="38"/>
      <c r="TMC144" s="38"/>
      <c r="TMD144" s="38"/>
      <c r="TME144" s="38"/>
      <c r="TMF144" s="38"/>
      <c r="TMG144" s="38"/>
      <c r="TMH144" s="38"/>
      <c r="TMI144" s="38"/>
      <c r="TMJ144" s="38"/>
      <c r="TMK144" s="38"/>
      <c r="TML144" s="38"/>
      <c r="TMM144" s="38"/>
      <c r="TMN144" s="38"/>
      <c r="TMO144" s="38"/>
      <c r="TMP144" s="38"/>
      <c r="TMQ144" s="38"/>
      <c r="TMR144" s="38"/>
      <c r="TMS144" s="38"/>
      <c r="TMT144" s="38"/>
      <c r="TMU144" s="38"/>
      <c r="TMV144" s="38"/>
      <c r="TMW144" s="38"/>
      <c r="TMX144" s="38"/>
      <c r="TMY144" s="38"/>
      <c r="TMZ144" s="38"/>
      <c r="TNA144" s="38"/>
      <c r="TNB144" s="38"/>
      <c r="TNC144" s="38"/>
      <c r="TND144" s="38"/>
      <c r="TNE144" s="38"/>
      <c r="TNF144" s="38"/>
      <c r="TNG144" s="38"/>
      <c r="TNH144" s="38"/>
      <c r="TNI144" s="38"/>
      <c r="TNJ144" s="38"/>
      <c r="TNK144" s="38"/>
      <c r="TNL144" s="38"/>
      <c r="TNM144" s="38"/>
      <c r="TNN144" s="38"/>
      <c r="TNO144" s="38"/>
      <c r="TNP144" s="38"/>
      <c r="TNQ144" s="38"/>
      <c r="TNR144" s="38"/>
      <c r="TNS144" s="38"/>
      <c r="TNT144" s="38"/>
      <c r="TNU144" s="38"/>
      <c r="TNV144" s="38"/>
      <c r="TNW144" s="38"/>
      <c r="TNX144" s="38"/>
      <c r="TNY144" s="38"/>
      <c r="TNZ144" s="38"/>
      <c r="TOA144" s="38"/>
      <c r="TOB144" s="38"/>
      <c r="TOC144" s="38"/>
      <c r="TOD144" s="38"/>
      <c r="TOE144" s="38"/>
      <c r="TOF144" s="38"/>
      <c r="TOG144" s="38"/>
      <c r="TOH144" s="38"/>
      <c r="TOI144" s="38"/>
      <c r="TOJ144" s="38"/>
      <c r="TOK144" s="38"/>
      <c r="TOL144" s="38"/>
      <c r="TOM144" s="38"/>
      <c r="TON144" s="38"/>
      <c r="TOO144" s="38"/>
      <c r="TOP144" s="38"/>
      <c r="TOQ144" s="38"/>
      <c r="TOR144" s="38"/>
      <c r="TOS144" s="38"/>
      <c r="TOT144" s="38"/>
      <c r="TOU144" s="38"/>
      <c r="TOV144" s="38"/>
      <c r="TOW144" s="38"/>
      <c r="TOX144" s="38"/>
      <c r="TOY144" s="38"/>
      <c r="TOZ144" s="38"/>
      <c r="TPA144" s="38"/>
      <c r="TPB144" s="38"/>
      <c r="TPC144" s="38"/>
      <c r="TPD144" s="38"/>
      <c r="TPE144" s="38"/>
      <c r="TPF144" s="38"/>
      <c r="TPG144" s="38"/>
      <c r="TPH144" s="38"/>
      <c r="TPI144" s="38"/>
      <c r="TPJ144" s="38"/>
      <c r="TPK144" s="38"/>
      <c r="TPL144" s="38"/>
      <c r="TPM144" s="38"/>
      <c r="TPN144" s="38"/>
      <c r="TPO144" s="38"/>
      <c r="TPP144" s="38"/>
      <c r="TPQ144" s="38"/>
      <c r="TPR144" s="38"/>
      <c r="TPS144" s="38"/>
      <c r="TPT144" s="38"/>
      <c r="TPU144" s="38"/>
      <c r="TPV144" s="38"/>
      <c r="TPW144" s="38"/>
      <c r="TPX144" s="38"/>
      <c r="TPY144" s="38"/>
      <c r="TPZ144" s="38"/>
      <c r="TQA144" s="38"/>
      <c r="TQB144" s="38"/>
      <c r="TQC144" s="38"/>
      <c r="TQD144" s="38"/>
      <c r="TQE144" s="38"/>
      <c r="TQF144" s="38"/>
      <c r="TQG144" s="38"/>
      <c r="TQH144" s="38"/>
      <c r="TQI144" s="38"/>
      <c r="TQJ144" s="38"/>
      <c r="TQK144" s="38"/>
      <c r="TQL144" s="38"/>
      <c r="TQM144" s="38"/>
      <c r="TQN144" s="38"/>
      <c r="TQO144" s="38"/>
      <c r="TQP144" s="38"/>
      <c r="TQQ144" s="38"/>
      <c r="TQR144" s="38"/>
      <c r="TQS144" s="38"/>
      <c r="TQT144" s="38"/>
      <c r="TQU144" s="38"/>
      <c r="TQV144" s="38"/>
      <c r="TQW144" s="38"/>
      <c r="TQX144" s="38"/>
      <c r="TQY144" s="38"/>
      <c r="TQZ144" s="38"/>
      <c r="TRA144" s="38"/>
      <c r="TRB144" s="38"/>
      <c r="TRC144" s="38"/>
      <c r="TRD144" s="38"/>
      <c r="TRE144" s="38"/>
      <c r="TRF144" s="38"/>
      <c r="TRG144" s="38"/>
      <c r="TRH144" s="38"/>
      <c r="TRI144" s="38"/>
      <c r="TRJ144" s="38"/>
      <c r="TRK144" s="38"/>
      <c r="TRL144" s="38"/>
      <c r="TRM144" s="38"/>
      <c r="TRN144" s="38"/>
      <c r="TRO144" s="38"/>
      <c r="TRP144" s="38"/>
      <c r="TRQ144" s="38"/>
      <c r="TRR144" s="38"/>
      <c r="TRS144" s="38"/>
      <c r="TRT144" s="38"/>
      <c r="TRU144" s="38"/>
      <c r="TRV144" s="38"/>
      <c r="TRW144" s="38"/>
      <c r="TRX144" s="38"/>
      <c r="TRY144" s="38"/>
      <c r="TRZ144" s="38"/>
      <c r="TSA144" s="38"/>
      <c r="TSB144" s="38"/>
      <c r="TSC144" s="38"/>
      <c r="TSD144" s="38"/>
      <c r="TSE144" s="38"/>
      <c r="TSF144" s="38"/>
      <c r="TSG144" s="38"/>
      <c r="TSH144" s="38"/>
      <c r="TSI144" s="38"/>
      <c r="TSJ144" s="38"/>
      <c r="TSK144" s="38"/>
      <c r="TSL144" s="38"/>
      <c r="TSM144" s="38"/>
      <c r="TSN144" s="38"/>
      <c r="TSO144" s="38"/>
      <c r="TSP144" s="38"/>
      <c r="TSQ144" s="38"/>
      <c r="TSR144" s="38"/>
      <c r="TSS144" s="38"/>
      <c r="TST144" s="38"/>
      <c r="TSU144" s="38"/>
      <c r="TSV144" s="38"/>
      <c r="TSW144" s="38"/>
      <c r="TSX144" s="38"/>
      <c r="TSY144" s="38"/>
      <c r="TSZ144" s="38"/>
      <c r="TTA144" s="38"/>
      <c r="TTB144" s="38"/>
      <c r="TTC144" s="38"/>
      <c r="TTD144" s="38"/>
      <c r="TTE144" s="38"/>
      <c r="TTF144" s="38"/>
      <c r="TTG144" s="38"/>
      <c r="TTH144" s="38"/>
      <c r="TTI144" s="38"/>
      <c r="TTJ144" s="38"/>
      <c r="TTK144" s="38"/>
      <c r="TTL144" s="38"/>
      <c r="TTM144" s="38"/>
      <c r="TTN144" s="38"/>
      <c r="TTO144" s="38"/>
      <c r="TTP144" s="38"/>
      <c r="TTQ144" s="38"/>
      <c r="TTR144" s="38"/>
      <c r="TTS144" s="38"/>
      <c r="TTT144" s="38"/>
      <c r="TTU144" s="38"/>
      <c r="TTV144" s="38"/>
      <c r="TTW144" s="38"/>
      <c r="TTX144" s="38"/>
      <c r="TTY144" s="38"/>
      <c r="TTZ144" s="38"/>
      <c r="TUA144" s="38"/>
      <c r="TUB144" s="38"/>
      <c r="TUC144" s="38"/>
      <c r="TUD144" s="38"/>
      <c r="TUE144" s="38"/>
      <c r="TUF144" s="38"/>
      <c r="TUG144" s="38"/>
      <c r="TUH144" s="38"/>
      <c r="TUI144" s="38"/>
      <c r="TUJ144" s="38"/>
      <c r="TUK144" s="38"/>
      <c r="TUL144" s="38"/>
      <c r="TUM144" s="38"/>
      <c r="TUN144" s="38"/>
      <c r="TUO144" s="38"/>
      <c r="TUP144" s="38"/>
      <c r="TUQ144" s="38"/>
      <c r="TUR144" s="38"/>
      <c r="TUS144" s="38"/>
      <c r="TUT144" s="38"/>
      <c r="TUU144" s="38"/>
      <c r="TUV144" s="38"/>
      <c r="TUW144" s="38"/>
      <c r="TUX144" s="38"/>
      <c r="TUY144" s="38"/>
      <c r="TUZ144" s="38"/>
      <c r="TVA144" s="38"/>
      <c r="TVB144" s="38"/>
      <c r="TVC144" s="38"/>
      <c r="TVD144" s="38"/>
      <c r="TVE144" s="38"/>
      <c r="TVF144" s="38"/>
      <c r="TVG144" s="38"/>
      <c r="TVH144" s="38"/>
      <c r="TVI144" s="38"/>
      <c r="TVJ144" s="38"/>
      <c r="TVK144" s="38"/>
      <c r="TVL144" s="38"/>
      <c r="TVM144" s="38"/>
      <c r="TVN144" s="38"/>
      <c r="TVO144" s="38"/>
      <c r="TVP144" s="38"/>
      <c r="TVQ144" s="38"/>
      <c r="TVR144" s="38"/>
      <c r="TVS144" s="38"/>
      <c r="TVT144" s="38"/>
      <c r="TVU144" s="38"/>
      <c r="TVV144" s="38"/>
      <c r="TVW144" s="38"/>
      <c r="TVX144" s="38"/>
      <c r="TVY144" s="38"/>
      <c r="TVZ144" s="38"/>
      <c r="TWA144" s="38"/>
      <c r="TWB144" s="38"/>
      <c r="TWC144" s="38"/>
      <c r="TWD144" s="38"/>
      <c r="TWE144" s="38"/>
      <c r="TWF144" s="38"/>
      <c r="TWG144" s="38"/>
      <c r="TWH144" s="38"/>
      <c r="TWI144" s="38"/>
      <c r="TWJ144" s="38"/>
      <c r="TWK144" s="38"/>
      <c r="TWL144" s="38"/>
      <c r="TWM144" s="38"/>
      <c r="TWN144" s="38"/>
      <c r="TWO144" s="38"/>
      <c r="TWP144" s="38"/>
      <c r="TWQ144" s="38"/>
      <c r="TWR144" s="38"/>
      <c r="TWS144" s="38"/>
      <c r="TWT144" s="38"/>
      <c r="TWU144" s="38"/>
      <c r="TWV144" s="38"/>
      <c r="TWW144" s="38"/>
      <c r="TWX144" s="38"/>
      <c r="TWY144" s="38"/>
      <c r="TWZ144" s="38"/>
      <c r="TXA144" s="38"/>
      <c r="TXB144" s="38"/>
      <c r="TXC144" s="38"/>
      <c r="TXD144" s="38"/>
      <c r="TXE144" s="38"/>
      <c r="TXF144" s="38"/>
      <c r="TXG144" s="38"/>
      <c r="TXH144" s="38"/>
      <c r="TXI144" s="38"/>
      <c r="TXJ144" s="38"/>
      <c r="TXK144" s="38"/>
      <c r="TXL144" s="38"/>
      <c r="TXM144" s="38"/>
      <c r="TXN144" s="38"/>
      <c r="TXO144" s="38"/>
      <c r="TXP144" s="38"/>
      <c r="TXQ144" s="38"/>
      <c r="TXR144" s="38"/>
      <c r="TXS144" s="38"/>
      <c r="TXT144" s="38"/>
      <c r="TXU144" s="38"/>
      <c r="TXV144" s="38"/>
      <c r="TXW144" s="38"/>
      <c r="TXX144" s="38"/>
      <c r="TXY144" s="38"/>
      <c r="TXZ144" s="38"/>
      <c r="TYA144" s="38"/>
      <c r="TYB144" s="38"/>
      <c r="TYC144" s="38"/>
      <c r="TYD144" s="38"/>
      <c r="TYE144" s="38"/>
      <c r="TYF144" s="38"/>
      <c r="TYG144" s="38"/>
      <c r="TYH144" s="38"/>
      <c r="TYI144" s="38"/>
      <c r="TYJ144" s="38"/>
      <c r="TYK144" s="38"/>
      <c r="TYL144" s="38"/>
      <c r="TYM144" s="38"/>
      <c r="TYN144" s="38"/>
      <c r="TYO144" s="38"/>
      <c r="TYP144" s="38"/>
      <c r="TYQ144" s="38"/>
      <c r="TYR144" s="38"/>
      <c r="TYS144" s="38"/>
      <c r="TYT144" s="38"/>
      <c r="TYU144" s="38"/>
      <c r="TYV144" s="38"/>
      <c r="TYW144" s="38"/>
      <c r="TYX144" s="38"/>
      <c r="TYY144" s="38"/>
      <c r="TYZ144" s="38"/>
      <c r="TZA144" s="38"/>
      <c r="TZB144" s="38"/>
      <c r="TZC144" s="38"/>
      <c r="TZD144" s="38"/>
      <c r="TZE144" s="38"/>
      <c r="TZF144" s="38"/>
      <c r="TZG144" s="38"/>
      <c r="TZH144" s="38"/>
      <c r="TZI144" s="38"/>
      <c r="TZJ144" s="38"/>
      <c r="TZK144" s="38"/>
      <c r="TZL144" s="38"/>
      <c r="TZM144" s="38"/>
      <c r="TZN144" s="38"/>
      <c r="TZO144" s="38"/>
      <c r="TZP144" s="38"/>
      <c r="TZQ144" s="38"/>
      <c r="TZR144" s="38"/>
      <c r="TZS144" s="38"/>
      <c r="TZT144" s="38"/>
      <c r="TZU144" s="38"/>
      <c r="TZV144" s="38"/>
      <c r="TZW144" s="38"/>
      <c r="TZX144" s="38"/>
      <c r="TZY144" s="38"/>
      <c r="TZZ144" s="38"/>
      <c r="UAA144" s="38"/>
      <c r="UAB144" s="38"/>
      <c r="UAC144" s="38"/>
      <c r="UAD144" s="38"/>
      <c r="UAE144" s="38"/>
      <c r="UAF144" s="38"/>
      <c r="UAG144" s="38"/>
      <c r="UAH144" s="38"/>
      <c r="UAI144" s="38"/>
      <c r="UAJ144" s="38"/>
      <c r="UAK144" s="38"/>
      <c r="UAL144" s="38"/>
      <c r="UAM144" s="38"/>
      <c r="UAN144" s="38"/>
      <c r="UAO144" s="38"/>
      <c r="UAP144" s="38"/>
      <c r="UAQ144" s="38"/>
      <c r="UAR144" s="38"/>
      <c r="UAS144" s="38"/>
      <c r="UAT144" s="38"/>
      <c r="UAU144" s="38"/>
      <c r="UAV144" s="38"/>
      <c r="UAW144" s="38"/>
      <c r="UAX144" s="38"/>
      <c r="UAY144" s="38"/>
      <c r="UAZ144" s="38"/>
      <c r="UBA144" s="38"/>
      <c r="UBB144" s="38"/>
      <c r="UBC144" s="38"/>
      <c r="UBD144" s="38"/>
      <c r="UBE144" s="38"/>
      <c r="UBF144" s="38"/>
      <c r="UBG144" s="38"/>
      <c r="UBH144" s="38"/>
      <c r="UBI144" s="38"/>
      <c r="UBJ144" s="38"/>
      <c r="UBK144" s="38"/>
      <c r="UBL144" s="38"/>
      <c r="UBM144" s="38"/>
      <c r="UBN144" s="38"/>
      <c r="UBO144" s="38"/>
      <c r="UBP144" s="38"/>
      <c r="UBQ144" s="38"/>
      <c r="UBR144" s="38"/>
      <c r="UBS144" s="38"/>
      <c r="UBT144" s="38"/>
      <c r="UBU144" s="38"/>
      <c r="UBV144" s="38"/>
      <c r="UBW144" s="38"/>
      <c r="UBX144" s="38"/>
      <c r="UBY144" s="38"/>
      <c r="UBZ144" s="38"/>
      <c r="UCA144" s="38"/>
      <c r="UCB144" s="38"/>
      <c r="UCC144" s="38"/>
      <c r="UCD144" s="38"/>
      <c r="UCE144" s="38"/>
      <c r="UCF144" s="38"/>
      <c r="UCG144" s="38"/>
      <c r="UCH144" s="38"/>
      <c r="UCI144" s="38"/>
      <c r="UCJ144" s="38"/>
      <c r="UCK144" s="38"/>
      <c r="UCL144" s="38"/>
      <c r="UCM144" s="38"/>
      <c r="UCN144" s="38"/>
      <c r="UCO144" s="38"/>
      <c r="UCP144" s="38"/>
      <c r="UCQ144" s="38"/>
      <c r="UCR144" s="38"/>
      <c r="UCS144" s="38"/>
      <c r="UCT144" s="38"/>
      <c r="UCU144" s="38"/>
      <c r="UCV144" s="38"/>
      <c r="UCW144" s="38"/>
      <c r="UCX144" s="38"/>
      <c r="UCY144" s="38"/>
      <c r="UCZ144" s="38"/>
      <c r="UDA144" s="38"/>
      <c r="UDB144" s="38"/>
      <c r="UDC144" s="38"/>
      <c r="UDD144" s="38"/>
      <c r="UDE144" s="38"/>
      <c r="UDF144" s="38"/>
      <c r="UDG144" s="38"/>
      <c r="UDH144" s="38"/>
      <c r="UDI144" s="38"/>
      <c r="UDJ144" s="38"/>
      <c r="UDK144" s="38"/>
      <c r="UDL144" s="38"/>
      <c r="UDM144" s="38"/>
      <c r="UDN144" s="38"/>
      <c r="UDO144" s="38"/>
      <c r="UDP144" s="38"/>
      <c r="UDQ144" s="38"/>
      <c r="UDR144" s="38"/>
      <c r="UDS144" s="38"/>
      <c r="UDT144" s="38"/>
      <c r="UDU144" s="38"/>
      <c r="UDV144" s="38"/>
      <c r="UDW144" s="38"/>
      <c r="UDX144" s="38"/>
      <c r="UDY144" s="38"/>
      <c r="UDZ144" s="38"/>
      <c r="UEA144" s="38"/>
      <c r="UEB144" s="38"/>
      <c r="UEC144" s="38"/>
      <c r="UED144" s="38"/>
      <c r="UEE144" s="38"/>
      <c r="UEF144" s="38"/>
      <c r="UEG144" s="38"/>
      <c r="UEH144" s="38"/>
      <c r="UEI144" s="38"/>
      <c r="UEJ144" s="38"/>
      <c r="UEK144" s="38"/>
      <c r="UEL144" s="38"/>
      <c r="UEM144" s="38"/>
      <c r="UEN144" s="38"/>
      <c r="UEO144" s="38"/>
      <c r="UEP144" s="38"/>
      <c r="UEQ144" s="38"/>
      <c r="UER144" s="38"/>
      <c r="UES144" s="38"/>
      <c r="UET144" s="38"/>
      <c r="UEU144" s="38"/>
      <c r="UEV144" s="38"/>
      <c r="UEW144" s="38"/>
      <c r="UEX144" s="38"/>
      <c r="UEY144" s="38"/>
      <c r="UEZ144" s="38"/>
      <c r="UFA144" s="38"/>
      <c r="UFB144" s="38"/>
      <c r="UFC144" s="38"/>
      <c r="UFD144" s="38"/>
      <c r="UFE144" s="38"/>
      <c r="UFF144" s="38"/>
      <c r="UFG144" s="38"/>
      <c r="UFH144" s="38"/>
      <c r="UFI144" s="38"/>
      <c r="UFJ144" s="38"/>
      <c r="UFK144" s="38"/>
      <c r="UFL144" s="38"/>
      <c r="UFM144" s="38"/>
      <c r="UFN144" s="38"/>
      <c r="UFO144" s="38"/>
      <c r="UFP144" s="38"/>
      <c r="UFQ144" s="38"/>
      <c r="UFR144" s="38"/>
      <c r="UFS144" s="38"/>
      <c r="UFT144" s="38"/>
      <c r="UFU144" s="38"/>
      <c r="UFV144" s="38"/>
      <c r="UFW144" s="38"/>
      <c r="UFX144" s="38"/>
      <c r="UFY144" s="38"/>
      <c r="UFZ144" s="38"/>
      <c r="UGA144" s="38"/>
      <c r="UGB144" s="38"/>
      <c r="UGC144" s="38"/>
      <c r="UGD144" s="38"/>
      <c r="UGE144" s="38"/>
      <c r="UGF144" s="38"/>
      <c r="UGG144" s="38"/>
      <c r="UGH144" s="38"/>
      <c r="UGI144" s="38"/>
      <c r="UGJ144" s="38"/>
      <c r="UGK144" s="38"/>
      <c r="UGL144" s="38"/>
      <c r="UGM144" s="38"/>
      <c r="UGN144" s="38"/>
      <c r="UGO144" s="38"/>
      <c r="UGP144" s="38"/>
      <c r="UGQ144" s="38"/>
      <c r="UGR144" s="38"/>
      <c r="UGS144" s="38"/>
      <c r="UGT144" s="38"/>
      <c r="UGU144" s="38"/>
      <c r="UGV144" s="38"/>
      <c r="UGW144" s="38"/>
      <c r="UGX144" s="38"/>
      <c r="UGY144" s="38"/>
      <c r="UGZ144" s="38"/>
      <c r="UHA144" s="38"/>
      <c r="UHB144" s="38"/>
      <c r="UHC144" s="38"/>
      <c r="UHD144" s="38"/>
      <c r="UHE144" s="38"/>
      <c r="UHF144" s="38"/>
      <c r="UHG144" s="38"/>
      <c r="UHH144" s="38"/>
      <c r="UHI144" s="38"/>
      <c r="UHJ144" s="38"/>
      <c r="UHK144" s="38"/>
      <c r="UHL144" s="38"/>
      <c r="UHM144" s="38"/>
      <c r="UHN144" s="38"/>
      <c r="UHO144" s="38"/>
      <c r="UHP144" s="38"/>
      <c r="UHQ144" s="38"/>
      <c r="UHR144" s="38"/>
      <c r="UHS144" s="38"/>
      <c r="UHT144" s="38"/>
      <c r="UHU144" s="38"/>
      <c r="UHV144" s="38"/>
      <c r="UHW144" s="38"/>
      <c r="UHX144" s="38"/>
      <c r="UHY144" s="38"/>
      <c r="UHZ144" s="38"/>
      <c r="UIA144" s="38"/>
      <c r="UIB144" s="38"/>
      <c r="UIC144" s="38"/>
      <c r="UID144" s="38"/>
      <c r="UIE144" s="38"/>
      <c r="UIF144" s="38"/>
      <c r="UIG144" s="38"/>
      <c r="UIH144" s="38"/>
      <c r="UII144" s="38"/>
      <c r="UIJ144" s="38"/>
      <c r="UIK144" s="38"/>
      <c r="UIL144" s="38"/>
      <c r="UIM144" s="38"/>
      <c r="UIN144" s="38"/>
      <c r="UIO144" s="38"/>
      <c r="UIP144" s="38"/>
      <c r="UIQ144" s="38"/>
      <c r="UIR144" s="38"/>
      <c r="UIS144" s="38"/>
      <c r="UIT144" s="38"/>
      <c r="UIU144" s="38"/>
      <c r="UIV144" s="38"/>
      <c r="UIW144" s="38"/>
      <c r="UIX144" s="38"/>
      <c r="UIY144" s="38"/>
      <c r="UIZ144" s="38"/>
      <c r="UJA144" s="38"/>
      <c r="UJB144" s="38"/>
      <c r="UJC144" s="38"/>
      <c r="UJD144" s="38"/>
      <c r="UJE144" s="38"/>
      <c r="UJF144" s="38"/>
      <c r="UJG144" s="38"/>
      <c r="UJH144" s="38"/>
      <c r="UJI144" s="38"/>
      <c r="UJJ144" s="38"/>
      <c r="UJK144" s="38"/>
      <c r="UJL144" s="38"/>
      <c r="UJM144" s="38"/>
      <c r="UJN144" s="38"/>
      <c r="UJO144" s="38"/>
      <c r="UJP144" s="38"/>
      <c r="UJQ144" s="38"/>
      <c r="UJR144" s="38"/>
      <c r="UJS144" s="38"/>
      <c r="UJT144" s="38"/>
      <c r="UJU144" s="38"/>
      <c r="UJV144" s="38"/>
      <c r="UJW144" s="38"/>
      <c r="UJX144" s="38"/>
      <c r="UJY144" s="38"/>
      <c r="UJZ144" s="38"/>
      <c r="UKA144" s="38"/>
      <c r="UKB144" s="38"/>
      <c r="UKC144" s="38"/>
      <c r="UKD144" s="38"/>
      <c r="UKE144" s="38"/>
      <c r="UKF144" s="38"/>
      <c r="UKG144" s="38"/>
      <c r="UKH144" s="38"/>
      <c r="UKI144" s="38"/>
      <c r="UKJ144" s="38"/>
      <c r="UKK144" s="38"/>
      <c r="UKL144" s="38"/>
      <c r="UKM144" s="38"/>
      <c r="UKN144" s="38"/>
      <c r="UKO144" s="38"/>
      <c r="UKP144" s="38"/>
      <c r="UKQ144" s="38"/>
      <c r="UKR144" s="38"/>
      <c r="UKS144" s="38"/>
      <c r="UKT144" s="38"/>
      <c r="UKU144" s="38"/>
      <c r="UKV144" s="38"/>
      <c r="UKW144" s="38"/>
      <c r="UKX144" s="38"/>
      <c r="UKY144" s="38"/>
      <c r="UKZ144" s="38"/>
      <c r="ULA144" s="38"/>
      <c r="ULB144" s="38"/>
      <c r="ULC144" s="38"/>
      <c r="ULD144" s="38"/>
      <c r="ULE144" s="38"/>
      <c r="ULF144" s="38"/>
      <c r="ULG144" s="38"/>
      <c r="ULH144" s="38"/>
      <c r="ULI144" s="38"/>
      <c r="ULJ144" s="38"/>
      <c r="ULK144" s="38"/>
      <c r="ULL144" s="38"/>
      <c r="ULM144" s="38"/>
      <c r="ULN144" s="38"/>
      <c r="ULO144" s="38"/>
      <c r="ULP144" s="38"/>
      <c r="ULQ144" s="38"/>
      <c r="ULR144" s="38"/>
      <c r="ULS144" s="38"/>
      <c r="ULT144" s="38"/>
      <c r="ULU144" s="38"/>
      <c r="ULV144" s="38"/>
      <c r="ULW144" s="38"/>
      <c r="ULX144" s="38"/>
      <c r="ULY144" s="38"/>
      <c r="ULZ144" s="38"/>
      <c r="UMA144" s="38"/>
      <c r="UMB144" s="38"/>
      <c r="UMC144" s="38"/>
      <c r="UMD144" s="38"/>
      <c r="UME144" s="38"/>
      <c r="UMF144" s="38"/>
      <c r="UMG144" s="38"/>
      <c r="UMH144" s="38"/>
      <c r="UMI144" s="38"/>
      <c r="UMJ144" s="38"/>
      <c r="UMK144" s="38"/>
      <c r="UML144" s="38"/>
      <c r="UMM144" s="38"/>
      <c r="UMN144" s="38"/>
      <c r="UMO144" s="38"/>
      <c r="UMP144" s="38"/>
      <c r="UMQ144" s="38"/>
      <c r="UMR144" s="38"/>
      <c r="UMS144" s="38"/>
      <c r="UMT144" s="38"/>
      <c r="UMU144" s="38"/>
      <c r="UMV144" s="38"/>
      <c r="UMW144" s="38"/>
      <c r="UMX144" s="38"/>
      <c r="UMY144" s="38"/>
      <c r="UMZ144" s="38"/>
      <c r="UNA144" s="38"/>
      <c r="UNB144" s="38"/>
      <c r="UNC144" s="38"/>
      <c r="UND144" s="38"/>
      <c r="UNE144" s="38"/>
      <c r="UNF144" s="38"/>
      <c r="UNG144" s="38"/>
      <c r="UNH144" s="38"/>
      <c r="UNI144" s="38"/>
      <c r="UNJ144" s="38"/>
      <c r="UNK144" s="38"/>
      <c r="UNL144" s="38"/>
      <c r="UNM144" s="38"/>
      <c r="UNN144" s="38"/>
      <c r="UNO144" s="38"/>
      <c r="UNP144" s="38"/>
      <c r="UNQ144" s="38"/>
      <c r="UNR144" s="38"/>
      <c r="UNS144" s="38"/>
      <c r="UNT144" s="38"/>
      <c r="UNU144" s="38"/>
      <c r="UNV144" s="38"/>
      <c r="UNW144" s="38"/>
      <c r="UNX144" s="38"/>
      <c r="UNY144" s="38"/>
      <c r="UNZ144" s="38"/>
      <c r="UOA144" s="38"/>
      <c r="UOB144" s="38"/>
      <c r="UOC144" s="38"/>
      <c r="UOD144" s="38"/>
      <c r="UOE144" s="38"/>
      <c r="UOF144" s="38"/>
      <c r="UOG144" s="38"/>
      <c r="UOH144" s="38"/>
      <c r="UOI144" s="38"/>
      <c r="UOJ144" s="38"/>
      <c r="UOK144" s="38"/>
      <c r="UOL144" s="38"/>
      <c r="UOM144" s="38"/>
      <c r="UON144" s="38"/>
      <c r="UOO144" s="38"/>
      <c r="UOP144" s="38"/>
      <c r="UOQ144" s="38"/>
      <c r="UOR144" s="38"/>
      <c r="UOS144" s="38"/>
      <c r="UOT144" s="38"/>
      <c r="UOU144" s="38"/>
      <c r="UOV144" s="38"/>
      <c r="UOW144" s="38"/>
      <c r="UOX144" s="38"/>
      <c r="UOY144" s="38"/>
      <c r="UOZ144" s="38"/>
      <c r="UPA144" s="38"/>
      <c r="UPB144" s="38"/>
      <c r="UPC144" s="38"/>
      <c r="UPD144" s="38"/>
      <c r="UPE144" s="38"/>
      <c r="UPF144" s="38"/>
      <c r="UPG144" s="38"/>
      <c r="UPH144" s="38"/>
      <c r="UPI144" s="38"/>
      <c r="UPJ144" s="38"/>
      <c r="UPK144" s="38"/>
      <c r="UPL144" s="38"/>
      <c r="UPM144" s="38"/>
      <c r="UPN144" s="38"/>
      <c r="UPO144" s="38"/>
      <c r="UPP144" s="38"/>
      <c r="UPQ144" s="38"/>
      <c r="UPR144" s="38"/>
      <c r="UPS144" s="38"/>
      <c r="UPT144" s="38"/>
      <c r="UPU144" s="38"/>
      <c r="UPV144" s="38"/>
      <c r="UPW144" s="38"/>
      <c r="UPX144" s="38"/>
      <c r="UPY144" s="38"/>
      <c r="UPZ144" s="38"/>
      <c r="UQA144" s="38"/>
      <c r="UQB144" s="38"/>
      <c r="UQC144" s="38"/>
      <c r="UQD144" s="38"/>
      <c r="UQE144" s="38"/>
      <c r="UQF144" s="38"/>
      <c r="UQG144" s="38"/>
      <c r="UQH144" s="38"/>
      <c r="UQI144" s="38"/>
      <c r="UQJ144" s="38"/>
      <c r="UQK144" s="38"/>
      <c r="UQL144" s="38"/>
      <c r="UQM144" s="38"/>
      <c r="UQN144" s="38"/>
      <c r="UQO144" s="38"/>
      <c r="UQP144" s="38"/>
      <c r="UQQ144" s="38"/>
      <c r="UQR144" s="38"/>
      <c r="UQS144" s="38"/>
      <c r="UQT144" s="38"/>
      <c r="UQU144" s="38"/>
      <c r="UQV144" s="38"/>
      <c r="UQW144" s="38"/>
      <c r="UQX144" s="38"/>
      <c r="UQY144" s="38"/>
      <c r="UQZ144" s="38"/>
      <c r="URA144" s="38"/>
      <c r="URB144" s="38"/>
      <c r="URC144" s="38"/>
      <c r="URD144" s="38"/>
      <c r="URE144" s="38"/>
      <c r="URF144" s="38"/>
      <c r="URG144" s="38"/>
      <c r="URH144" s="38"/>
      <c r="URI144" s="38"/>
      <c r="URJ144" s="38"/>
      <c r="URK144" s="38"/>
      <c r="URL144" s="38"/>
      <c r="URM144" s="38"/>
      <c r="URN144" s="38"/>
      <c r="URO144" s="38"/>
      <c r="URP144" s="38"/>
      <c r="URQ144" s="38"/>
      <c r="URR144" s="38"/>
      <c r="URS144" s="38"/>
      <c r="URT144" s="38"/>
      <c r="URU144" s="38"/>
      <c r="URV144" s="38"/>
      <c r="URW144" s="38"/>
      <c r="URX144" s="38"/>
      <c r="URY144" s="38"/>
      <c r="URZ144" s="38"/>
      <c r="USA144" s="38"/>
      <c r="USB144" s="38"/>
      <c r="USC144" s="38"/>
      <c r="USD144" s="38"/>
      <c r="USE144" s="38"/>
      <c r="USF144" s="38"/>
      <c r="USG144" s="38"/>
      <c r="USH144" s="38"/>
      <c r="USI144" s="38"/>
      <c r="USJ144" s="38"/>
      <c r="USK144" s="38"/>
      <c r="USL144" s="38"/>
      <c r="USM144" s="38"/>
      <c r="USN144" s="38"/>
      <c r="USO144" s="38"/>
      <c r="USP144" s="38"/>
      <c r="USQ144" s="38"/>
      <c r="USR144" s="38"/>
      <c r="USS144" s="38"/>
      <c r="UST144" s="38"/>
      <c r="USU144" s="38"/>
      <c r="USV144" s="38"/>
      <c r="USW144" s="38"/>
      <c r="USX144" s="38"/>
      <c r="USY144" s="38"/>
      <c r="USZ144" s="38"/>
      <c r="UTA144" s="38"/>
      <c r="UTB144" s="38"/>
      <c r="UTC144" s="38"/>
      <c r="UTD144" s="38"/>
      <c r="UTE144" s="38"/>
      <c r="UTF144" s="38"/>
      <c r="UTG144" s="38"/>
      <c r="UTH144" s="38"/>
      <c r="UTI144" s="38"/>
      <c r="UTJ144" s="38"/>
      <c r="UTK144" s="38"/>
      <c r="UTL144" s="38"/>
      <c r="UTM144" s="38"/>
      <c r="UTN144" s="38"/>
      <c r="UTO144" s="38"/>
      <c r="UTP144" s="38"/>
      <c r="UTQ144" s="38"/>
      <c r="UTR144" s="38"/>
      <c r="UTS144" s="38"/>
      <c r="UTT144" s="38"/>
      <c r="UTU144" s="38"/>
      <c r="UTV144" s="38"/>
      <c r="UTW144" s="38"/>
      <c r="UTX144" s="38"/>
      <c r="UTY144" s="38"/>
      <c r="UTZ144" s="38"/>
      <c r="UUA144" s="38"/>
      <c r="UUB144" s="38"/>
      <c r="UUC144" s="38"/>
      <c r="UUD144" s="38"/>
      <c r="UUE144" s="38"/>
      <c r="UUF144" s="38"/>
      <c r="UUG144" s="38"/>
      <c r="UUH144" s="38"/>
      <c r="UUI144" s="38"/>
      <c r="UUJ144" s="38"/>
      <c r="UUK144" s="38"/>
      <c r="UUL144" s="38"/>
      <c r="UUM144" s="38"/>
      <c r="UUN144" s="38"/>
      <c r="UUO144" s="38"/>
      <c r="UUP144" s="38"/>
      <c r="UUQ144" s="38"/>
      <c r="UUR144" s="38"/>
      <c r="UUS144" s="38"/>
      <c r="UUT144" s="38"/>
      <c r="UUU144" s="38"/>
      <c r="UUV144" s="38"/>
      <c r="UUW144" s="38"/>
      <c r="UUX144" s="38"/>
      <c r="UUY144" s="38"/>
      <c r="UUZ144" s="38"/>
      <c r="UVA144" s="38"/>
      <c r="UVB144" s="38"/>
      <c r="UVC144" s="38"/>
      <c r="UVD144" s="38"/>
      <c r="UVE144" s="38"/>
      <c r="UVF144" s="38"/>
      <c r="UVG144" s="38"/>
      <c r="UVH144" s="38"/>
      <c r="UVI144" s="38"/>
      <c r="UVJ144" s="38"/>
      <c r="UVK144" s="38"/>
      <c r="UVL144" s="38"/>
      <c r="UVM144" s="38"/>
      <c r="UVN144" s="38"/>
      <c r="UVO144" s="38"/>
      <c r="UVP144" s="38"/>
      <c r="UVQ144" s="38"/>
      <c r="UVR144" s="38"/>
      <c r="UVS144" s="38"/>
      <c r="UVT144" s="38"/>
      <c r="UVU144" s="38"/>
      <c r="UVV144" s="38"/>
      <c r="UVW144" s="38"/>
      <c r="UVX144" s="38"/>
      <c r="UVY144" s="38"/>
      <c r="UVZ144" s="38"/>
      <c r="UWA144" s="38"/>
      <c r="UWB144" s="38"/>
      <c r="UWC144" s="38"/>
      <c r="UWD144" s="38"/>
      <c r="UWE144" s="38"/>
      <c r="UWF144" s="38"/>
      <c r="UWG144" s="38"/>
      <c r="UWH144" s="38"/>
      <c r="UWI144" s="38"/>
      <c r="UWJ144" s="38"/>
      <c r="UWK144" s="38"/>
      <c r="UWL144" s="38"/>
      <c r="UWM144" s="38"/>
      <c r="UWN144" s="38"/>
      <c r="UWO144" s="38"/>
      <c r="UWP144" s="38"/>
      <c r="UWQ144" s="38"/>
      <c r="UWR144" s="38"/>
      <c r="UWS144" s="38"/>
      <c r="UWT144" s="38"/>
      <c r="UWU144" s="38"/>
      <c r="UWV144" s="38"/>
      <c r="UWW144" s="38"/>
      <c r="UWX144" s="38"/>
      <c r="UWY144" s="38"/>
      <c r="UWZ144" s="38"/>
      <c r="UXA144" s="38"/>
      <c r="UXB144" s="38"/>
      <c r="UXC144" s="38"/>
      <c r="UXD144" s="38"/>
      <c r="UXE144" s="38"/>
      <c r="UXF144" s="38"/>
      <c r="UXG144" s="38"/>
      <c r="UXH144" s="38"/>
      <c r="UXI144" s="38"/>
      <c r="UXJ144" s="38"/>
      <c r="UXK144" s="38"/>
      <c r="UXL144" s="38"/>
      <c r="UXM144" s="38"/>
      <c r="UXN144" s="38"/>
      <c r="UXO144" s="38"/>
      <c r="UXP144" s="38"/>
      <c r="UXQ144" s="38"/>
      <c r="UXR144" s="38"/>
      <c r="UXS144" s="38"/>
      <c r="UXT144" s="38"/>
      <c r="UXU144" s="38"/>
      <c r="UXV144" s="38"/>
      <c r="UXW144" s="38"/>
      <c r="UXX144" s="38"/>
      <c r="UXY144" s="38"/>
      <c r="UXZ144" s="38"/>
      <c r="UYA144" s="38"/>
      <c r="UYB144" s="38"/>
      <c r="UYC144" s="38"/>
      <c r="UYD144" s="38"/>
      <c r="UYE144" s="38"/>
      <c r="UYF144" s="38"/>
      <c r="UYG144" s="38"/>
      <c r="UYH144" s="38"/>
      <c r="UYI144" s="38"/>
      <c r="UYJ144" s="38"/>
      <c r="UYK144" s="38"/>
      <c r="UYL144" s="38"/>
      <c r="UYM144" s="38"/>
      <c r="UYN144" s="38"/>
      <c r="UYO144" s="38"/>
      <c r="UYP144" s="38"/>
      <c r="UYQ144" s="38"/>
      <c r="UYR144" s="38"/>
      <c r="UYS144" s="38"/>
      <c r="UYT144" s="38"/>
      <c r="UYU144" s="38"/>
      <c r="UYV144" s="38"/>
      <c r="UYW144" s="38"/>
      <c r="UYX144" s="38"/>
      <c r="UYY144" s="38"/>
      <c r="UYZ144" s="38"/>
      <c r="UZA144" s="38"/>
      <c r="UZB144" s="38"/>
      <c r="UZC144" s="38"/>
      <c r="UZD144" s="38"/>
      <c r="UZE144" s="38"/>
      <c r="UZF144" s="38"/>
      <c r="UZG144" s="38"/>
      <c r="UZH144" s="38"/>
      <c r="UZI144" s="38"/>
      <c r="UZJ144" s="38"/>
      <c r="UZK144" s="38"/>
      <c r="UZL144" s="38"/>
      <c r="UZM144" s="38"/>
      <c r="UZN144" s="38"/>
      <c r="UZO144" s="38"/>
      <c r="UZP144" s="38"/>
      <c r="UZQ144" s="38"/>
      <c r="UZR144" s="38"/>
      <c r="UZS144" s="38"/>
      <c r="UZT144" s="38"/>
      <c r="UZU144" s="38"/>
      <c r="UZV144" s="38"/>
      <c r="UZW144" s="38"/>
      <c r="UZX144" s="38"/>
      <c r="UZY144" s="38"/>
      <c r="UZZ144" s="38"/>
      <c r="VAA144" s="38"/>
      <c r="VAB144" s="38"/>
      <c r="VAC144" s="38"/>
      <c r="VAD144" s="38"/>
      <c r="VAE144" s="38"/>
      <c r="VAF144" s="38"/>
      <c r="VAG144" s="38"/>
      <c r="VAH144" s="38"/>
      <c r="VAI144" s="38"/>
      <c r="VAJ144" s="38"/>
      <c r="VAK144" s="38"/>
      <c r="VAL144" s="38"/>
      <c r="VAM144" s="38"/>
      <c r="VAN144" s="38"/>
      <c r="VAO144" s="38"/>
      <c r="VAP144" s="38"/>
      <c r="VAQ144" s="38"/>
      <c r="VAR144" s="38"/>
      <c r="VAS144" s="38"/>
      <c r="VAT144" s="38"/>
      <c r="VAU144" s="38"/>
      <c r="VAV144" s="38"/>
      <c r="VAW144" s="38"/>
      <c r="VAX144" s="38"/>
      <c r="VAY144" s="38"/>
      <c r="VAZ144" s="38"/>
      <c r="VBA144" s="38"/>
      <c r="VBB144" s="38"/>
      <c r="VBC144" s="38"/>
      <c r="VBD144" s="38"/>
      <c r="VBE144" s="38"/>
      <c r="VBF144" s="38"/>
      <c r="VBG144" s="38"/>
      <c r="VBH144" s="38"/>
      <c r="VBI144" s="38"/>
      <c r="VBJ144" s="38"/>
      <c r="VBK144" s="38"/>
      <c r="VBL144" s="38"/>
      <c r="VBM144" s="38"/>
      <c r="VBN144" s="38"/>
      <c r="VBO144" s="38"/>
      <c r="VBP144" s="38"/>
      <c r="VBQ144" s="38"/>
      <c r="VBR144" s="38"/>
      <c r="VBS144" s="38"/>
      <c r="VBT144" s="38"/>
      <c r="VBU144" s="38"/>
      <c r="VBV144" s="38"/>
      <c r="VBW144" s="38"/>
      <c r="VBX144" s="38"/>
      <c r="VBY144" s="38"/>
      <c r="VBZ144" s="38"/>
      <c r="VCA144" s="38"/>
      <c r="VCB144" s="38"/>
      <c r="VCC144" s="38"/>
      <c r="VCD144" s="38"/>
      <c r="VCE144" s="38"/>
      <c r="VCF144" s="38"/>
      <c r="VCG144" s="38"/>
      <c r="VCH144" s="38"/>
      <c r="VCI144" s="38"/>
      <c r="VCJ144" s="38"/>
      <c r="VCK144" s="38"/>
      <c r="VCL144" s="38"/>
      <c r="VCM144" s="38"/>
      <c r="VCN144" s="38"/>
      <c r="VCO144" s="38"/>
      <c r="VCP144" s="38"/>
      <c r="VCQ144" s="38"/>
      <c r="VCR144" s="38"/>
      <c r="VCS144" s="38"/>
      <c r="VCT144" s="38"/>
      <c r="VCU144" s="38"/>
      <c r="VCV144" s="38"/>
      <c r="VCW144" s="38"/>
      <c r="VCX144" s="38"/>
      <c r="VCY144" s="38"/>
      <c r="VCZ144" s="38"/>
      <c r="VDA144" s="38"/>
      <c r="VDB144" s="38"/>
      <c r="VDC144" s="38"/>
      <c r="VDD144" s="38"/>
      <c r="VDE144" s="38"/>
      <c r="VDF144" s="38"/>
      <c r="VDG144" s="38"/>
      <c r="VDH144" s="38"/>
      <c r="VDI144" s="38"/>
      <c r="VDJ144" s="38"/>
      <c r="VDK144" s="38"/>
      <c r="VDL144" s="38"/>
      <c r="VDM144" s="38"/>
      <c r="VDN144" s="38"/>
      <c r="VDO144" s="38"/>
      <c r="VDP144" s="38"/>
      <c r="VDQ144" s="38"/>
      <c r="VDR144" s="38"/>
      <c r="VDS144" s="38"/>
      <c r="VDT144" s="38"/>
      <c r="VDU144" s="38"/>
      <c r="VDV144" s="38"/>
      <c r="VDW144" s="38"/>
      <c r="VDX144" s="38"/>
      <c r="VDY144" s="38"/>
      <c r="VDZ144" s="38"/>
      <c r="VEA144" s="38"/>
      <c r="VEB144" s="38"/>
      <c r="VEC144" s="38"/>
      <c r="VED144" s="38"/>
      <c r="VEE144" s="38"/>
      <c r="VEF144" s="38"/>
      <c r="VEG144" s="38"/>
      <c r="VEH144" s="38"/>
      <c r="VEI144" s="38"/>
      <c r="VEJ144" s="38"/>
      <c r="VEK144" s="38"/>
      <c r="VEL144" s="38"/>
      <c r="VEM144" s="38"/>
      <c r="VEN144" s="38"/>
      <c r="VEO144" s="38"/>
      <c r="VEP144" s="38"/>
      <c r="VEQ144" s="38"/>
      <c r="VER144" s="38"/>
      <c r="VES144" s="38"/>
      <c r="VET144" s="38"/>
      <c r="VEU144" s="38"/>
      <c r="VEV144" s="38"/>
      <c r="VEW144" s="38"/>
      <c r="VEX144" s="38"/>
      <c r="VEY144" s="38"/>
      <c r="VEZ144" s="38"/>
      <c r="VFA144" s="38"/>
      <c r="VFB144" s="38"/>
      <c r="VFC144" s="38"/>
      <c r="VFD144" s="38"/>
      <c r="VFE144" s="38"/>
      <c r="VFF144" s="38"/>
      <c r="VFG144" s="38"/>
      <c r="VFH144" s="38"/>
      <c r="VFI144" s="38"/>
      <c r="VFJ144" s="38"/>
      <c r="VFK144" s="38"/>
      <c r="VFL144" s="38"/>
      <c r="VFM144" s="38"/>
      <c r="VFN144" s="38"/>
      <c r="VFO144" s="38"/>
      <c r="VFP144" s="38"/>
      <c r="VFQ144" s="38"/>
      <c r="VFR144" s="38"/>
      <c r="VFS144" s="38"/>
      <c r="VFT144" s="38"/>
      <c r="VFU144" s="38"/>
      <c r="VFV144" s="38"/>
      <c r="VFW144" s="38"/>
      <c r="VFX144" s="38"/>
      <c r="VFY144" s="38"/>
      <c r="VFZ144" s="38"/>
      <c r="VGA144" s="38"/>
      <c r="VGB144" s="38"/>
      <c r="VGC144" s="38"/>
      <c r="VGD144" s="38"/>
      <c r="VGE144" s="38"/>
      <c r="VGF144" s="38"/>
      <c r="VGG144" s="38"/>
      <c r="VGH144" s="38"/>
      <c r="VGI144" s="38"/>
      <c r="VGJ144" s="38"/>
      <c r="VGK144" s="38"/>
      <c r="VGL144" s="38"/>
      <c r="VGM144" s="38"/>
      <c r="VGN144" s="38"/>
      <c r="VGO144" s="38"/>
      <c r="VGP144" s="38"/>
      <c r="VGQ144" s="38"/>
      <c r="VGR144" s="38"/>
      <c r="VGS144" s="38"/>
      <c r="VGT144" s="38"/>
      <c r="VGU144" s="38"/>
      <c r="VGV144" s="38"/>
      <c r="VGW144" s="38"/>
      <c r="VGX144" s="38"/>
      <c r="VGY144" s="38"/>
      <c r="VGZ144" s="38"/>
      <c r="VHA144" s="38"/>
      <c r="VHB144" s="38"/>
      <c r="VHC144" s="38"/>
      <c r="VHD144" s="38"/>
      <c r="VHE144" s="38"/>
      <c r="VHF144" s="38"/>
      <c r="VHG144" s="38"/>
      <c r="VHH144" s="38"/>
      <c r="VHI144" s="38"/>
      <c r="VHJ144" s="38"/>
      <c r="VHK144" s="38"/>
      <c r="VHL144" s="38"/>
      <c r="VHM144" s="38"/>
      <c r="VHN144" s="38"/>
      <c r="VHO144" s="38"/>
      <c r="VHP144" s="38"/>
      <c r="VHQ144" s="38"/>
      <c r="VHR144" s="38"/>
      <c r="VHS144" s="38"/>
      <c r="VHT144" s="38"/>
      <c r="VHU144" s="38"/>
      <c r="VHV144" s="38"/>
      <c r="VHW144" s="38"/>
      <c r="VHX144" s="38"/>
      <c r="VHY144" s="38"/>
      <c r="VHZ144" s="38"/>
      <c r="VIA144" s="38"/>
      <c r="VIB144" s="38"/>
      <c r="VIC144" s="38"/>
      <c r="VID144" s="38"/>
      <c r="VIE144" s="38"/>
      <c r="VIF144" s="38"/>
      <c r="VIG144" s="38"/>
      <c r="VIH144" s="38"/>
      <c r="VII144" s="38"/>
      <c r="VIJ144" s="38"/>
      <c r="VIK144" s="38"/>
      <c r="VIL144" s="38"/>
      <c r="VIM144" s="38"/>
      <c r="VIN144" s="38"/>
      <c r="VIO144" s="38"/>
      <c r="VIP144" s="38"/>
      <c r="VIQ144" s="38"/>
      <c r="VIR144" s="38"/>
      <c r="VIS144" s="38"/>
      <c r="VIT144" s="38"/>
      <c r="VIU144" s="38"/>
      <c r="VIV144" s="38"/>
      <c r="VIW144" s="38"/>
      <c r="VIX144" s="38"/>
      <c r="VIY144" s="38"/>
      <c r="VIZ144" s="38"/>
      <c r="VJA144" s="38"/>
      <c r="VJB144" s="38"/>
      <c r="VJC144" s="38"/>
      <c r="VJD144" s="38"/>
      <c r="VJE144" s="38"/>
      <c r="VJF144" s="38"/>
      <c r="VJG144" s="38"/>
      <c r="VJH144" s="38"/>
      <c r="VJI144" s="38"/>
      <c r="VJJ144" s="38"/>
      <c r="VJK144" s="38"/>
      <c r="VJL144" s="38"/>
      <c r="VJM144" s="38"/>
      <c r="VJN144" s="38"/>
      <c r="VJO144" s="38"/>
      <c r="VJP144" s="38"/>
      <c r="VJQ144" s="38"/>
      <c r="VJR144" s="38"/>
      <c r="VJS144" s="38"/>
      <c r="VJT144" s="38"/>
      <c r="VJU144" s="38"/>
      <c r="VJV144" s="38"/>
      <c r="VJW144" s="38"/>
      <c r="VJX144" s="38"/>
      <c r="VJY144" s="38"/>
      <c r="VJZ144" s="38"/>
      <c r="VKA144" s="38"/>
      <c r="VKB144" s="38"/>
      <c r="VKC144" s="38"/>
      <c r="VKD144" s="38"/>
      <c r="VKE144" s="38"/>
      <c r="VKF144" s="38"/>
      <c r="VKG144" s="38"/>
      <c r="VKH144" s="38"/>
      <c r="VKI144" s="38"/>
      <c r="VKJ144" s="38"/>
      <c r="VKK144" s="38"/>
      <c r="VKL144" s="38"/>
      <c r="VKM144" s="38"/>
      <c r="VKN144" s="38"/>
      <c r="VKO144" s="38"/>
      <c r="VKP144" s="38"/>
      <c r="VKQ144" s="38"/>
      <c r="VKR144" s="38"/>
      <c r="VKS144" s="38"/>
      <c r="VKT144" s="38"/>
      <c r="VKU144" s="38"/>
      <c r="VKV144" s="38"/>
      <c r="VKW144" s="38"/>
      <c r="VKX144" s="38"/>
      <c r="VKY144" s="38"/>
      <c r="VKZ144" s="38"/>
      <c r="VLA144" s="38"/>
      <c r="VLB144" s="38"/>
      <c r="VLC144" s="38"/>
      <c r="VLD144" s="38"/>
      <c r="VLE144" s="38"/>
      <c r="VLF144" s="38"/>
      <c r="VLG144" s="38"/>
      <c r="VLH144" s="38"/>
      <c r="VLI144" s="38"/>
      <c r="VLJ144" s="38"/>
      <c r="VLK144" s="38"/>
      <c r="VLL144" s="38"/>
      <c r="VLM144" s="38"/>
      <c r="VLN144" s="38"/>
      <c r="VLO144" s="38"/>
      <c r="VLP144" s="38"/>
      <c r="VLQ144" s="38"/>
      <c r="VLR144" s="38"/>
      <c r="VLS144" s="38"/>
      <c r="VLT144" s="38"/>
      <c r="VLU144" s="38"/>
      <c r="VLV144" s="38"/>
      <c r="VLW144" s="38"/>
      <c r="VLX144" s="38"/>
      <c r="VLY144" s="38"/>
      <c r="VLZ144" s="38"/>
      <c r="VMA144" s="38"/>
      <c r="VMB144" s="38"/>
      <c r="VMC144" s="38"/>
      <c r="VMD144" s="38"/>
      <c r="VME144" s="38"/>
      <c r="VMF144" s="38"/>
      <c r="VMG144" s="38"/>
      <c r="VMH144" s="38"/>
      <c r="VMI144" s="38"/>
      <c r="VMJ144" s="38"/>
      <c r="VMK144" s="38"/>
      <c r="VML144" s="38"/>
      <c r="VMM144" s="38"/>
      <c r="VMN144" s="38"/>
      <c r="VMO144" s="38"/>
      <c r="VMP144" s="38"/>
      <c r="VMQ144" s="38"/>
      <c r="VMR144" s="38"/>
      <c r="VMS144" s="38"/>
      <c r="VMT144" s="38"/>
      <c r="VMU144" s="38"/>
      <c r="VMV144" s="38"/>
      <c r="VMW144" s="38"/>
      <c r="VMX144" s="38"/>
      <c r="VMY144" s="38"/>
      <c r="VMZ144" s="38"/>
      <c r="VNA144" s="38"/>
      <c r="VNB144" s="38"/>
      <c r="VNC144" s="38"/>
      <c r="VND144" s="38"/>
      <c r="VNE144" s="38"/>
      <c r="VNF144" s="38"/>
      <c r="VNG144" s="38"/>
      <c r="VNH144" s="38"/>
      <c r="VNI144" s="38"/>
      <c r="VNJ144" s="38"/>
      <c r="VNK144" s="38"/>
      <c r="VNL144" s="38"/>
      <c r="VNM144" s="38"/>
      <c r="VNN144" s="38"/>
      <c r="VNO144" s="38"/>
      <c r="VNP144" s="38"/>
      <c r="VNQ144" s="38"/>
      <c r="VNR144" s="38"/>
      <c r="VNS144" s="38"/>
      <c r="VNT144" s="38"/>
      <c r="VNU144" s="38"/>
      <c r="VNV144" s="38"/>
      <c r="VNW144" s="38"/>
      <c r="VNX144" s="38"/>
      <c r="VNY144" s="38"/>
      <c r="VNZ144" s="38"/>
      <c r="VOA144" s="38"/>
      <c r="VOB144" s="38"/>
      <c r="VOC144" s="38"/>
      <c r="VOD144" s="38"/>
      <c r="VOE144" s="38"/>
      <c r="VOF144" s="38"/>
      <c r="VOG144" s="38"/>
      <c r="VOH144" s="38"/>
      <c r="VOI144" s="38"/>
      <c r="VOJ144" s="38"/>
      <c r="VOK144" s="38"/>
      <c r="VOL144" s="38"/>
      <c r="VOM144" s="38"/>
      <c r="VON144" s="38"/>
      <c r="VOO144" s="38"/>
      <c r="VOP144" s="38"/>
      <c r="VOQ144" s="38"/>
      <c r="VOR144" s="38"/>
      <c r="VOS144" s="38"/>
      <c r="VOT144" s="38"/>
      <c r="VOU144" s="38"/>
      <c r="VOV144" s="38"/>
      <c r="VOW144" s="38"/>
      <c r="VOX144" s="38"/>
      <c r="VOY144" s="38"/>
      <c r="VOZ144" s="38"/>
      <c r="VPA144" s="38"/>
      <c r="VPB144" s="38"/>
      <c r="VPC144" s="38"/>
      <c r="VPD144" s="38"/>
      <c r="VPE144" s="38"/>
      <c r="VPF144" s="38"/>
      <c r="VPG144" s="38"/>
      <c r="VPH144" s="38"/>
      <c r="VPI144" s="38"/>
      <c r="VPJ144" s="38"/>
      <c r="VPK144" s="38"/>
      <c r="VPL144" s="38"/>
      <c r="VPM144" s="38"/>
      <c r="VPN144" s="38"/>
      <c r="VPO144" s="38"/>
      <c r="VPP144" s="38"/>
      <c r="VPQ144" s="38"/>
      <c r="VPR144" s="38"/>
      <c r="VPS144" s="38"/>
      <c r="VPT144" s="38"/>
      <c r="VPU144" s="38"/>
      <c r="VPV144" s="38"/>
      <c r="VPW144" s="38"/>
      <c r="VPX144" s="38"/>
      <c r="VPY144" s="38"/>
      <c r="VPZ144" s="38"/>
      <c r="VQA144" s="38"/>
      <c r="VQB144" s="38"/>
      <c r="VQC144" s="38"/>
      <c r="VQD144" s="38"/>
      <c r="VQE144" s="38"/>
      <c r="VQF144" s="38"/>
      <c r="VQG144" s="38"/>
      <c r="VQH144" s="38"/>
      <c r="VQI144" s="38"/>
      <c r="VQJ144" s="38"/>
      <c r="VQK144" s="38"/>
      <c r="VQL144" s="38"/>
      <c r="VQM144" s="38"/>
      <c r="VQN144" s="38"/>
      <c r="VQO144" s="38"/>
      <c r="VQP144" s="38"/>
      <c r="VQQ144" s="38"/>
      <c r="VQR144" s="38"/>
      <c r="VQS144" s="38"/>
      <c r="VQT144" s="38"/>
      <c r="VQU144" s="38"/>
      <c r="VQV144" s="38"/>
      <c r="VQW144" s="38"/>
      <c r="VQX144" s="38"/>
      <c r="VQY144" s="38"/>
      <c r="VQZ144" s="38"/>
      <c r="VRA144" s="38"/>
      <c r="VRB144" s="38"/>
      <c r="VRC144" s="38"/>
      <c r="VRD144" s="38"/>
      <c r="VRE144" s="38"/>
      <c r="VRF144" s="38"/>
      <c r="VRG144" s="38"/>
      <c r="VRH144" s="38"/>
      <c r="VRI144" s="38"/>
      <c r="VRJ144" s="38"/>
      <c r="VRK144" s="38"/>
      <c r="VRL144" s="38"/>
      <c r="VRM144" s="38"/>
      <c r="VRN144" s="38"/>
      <c r="VRO144" s="38"/>
      <c r="VRP144" s="38"/>
      <c r="VRQ144" s="38"/>
      <c r="VRR144" s="38"/>
      <c r="VRS144" s="38"/>
      <c r="VRT144" s="38"/>
      <c r="VRU144" s="38"/>
      <c r="VRV144" s="38"/>
      <c r="VRW144" s="38"/>
      <c r="VRX144" s="38"/>
      <c r="VRY144" s="38"/>
      <c r="VRZ144" s="38"/>
      <c r="VSA144" s="38"/>
      <c r="VSB144" s="38"/>
      <c r="VSC144" s="38"/>
      <c r="VSD144" s="38"/>
      <c r="VSE144" s="38"/>
      <c r="VSF144" s="38"/>
      <c r="VSG144" s="38"/>
      <c r="VSH144" s="38"/>
      <c r="VSI144" s="38"/>
      <c r="VSJ144" s="38"/>
      <c r="VSK144" s="38"/>
      <c r="VSL144" s="38"/>
      <c r="VSM144" s="38"/>
      <c r="VSN144" s="38"/>
      <c r="VSO144" s="38"/>
      <c r="VSP144" s="38"/>
      <c r="VSQ144" s="38"/>
      <c r="VSR144" s="38"/>
      <c r="VSS144" s="38"/>
      <c r="VST144" s="38"/>
      <c r="VSU144" s="38"/>
      <c r="VSV144" s="38"/>
      <c r="VSW144" s="38"/>
      <c r="VSX144" s="38"/>
      <c r="VSY144" s="38"/>
      <c r="VSZ144" s="38"/>
      <c r="VTA144" s="38"/>
      <c r="VTB144" s="38"/>
      <c r="VTC144" s="38"/>
      <c r="VTD144" s="38"/>
      <c r="VTE144" s="38"/>
      <c r="VTF144" s="38"/>
      <c r="VTG144" s="38"/>
      <c r="VTH144" s="38"/>
      <c r="VTI144" s="38"/>
      <c r="VTJ144" s="38"/>
      <c r="VTK144" s="38"/>
      <c r="VTL144" s="38"/>
      <c r="VTM144" s="38"/>
      <c r="VTN144" s="38"/>
      <c r="VTO144" s="38"/>
      <c r="VTP144" s="38"/>
      <c r="VTQ144" s="38"/>
      <c r="VTR144" s="38"/>
      <c r="VTS144" s="38"/>
      <c r="VTT144" s="38"/>
      <c r="VTU144" s="38"/>
      <c r="VTV144" s="38"/>
      <c r="VTW144" s="38"/>
      <c r="VTX144" s="38"/>
      <c r="VTY144" s="38"/>
      <c r="VTZ144" s="38"/>
      <c r="VUA144" s="38"/>
      <c r="VUB144" s="38"/>
      <c r="VUC144" s="38"/>
      <c r="VUD144" s="38"/>
      <c r="VUE144" s="38"/>
      <c r="VUF144" s="38"/>
      <c r="VUG144" s="38"/>
      <c r="VUH144" s="38"/>
      <c r="VUI144" s="38"/>
      <c r="VUJ144" s="38"/>
      <c r="VUK144" s="38"/>
      <c r="VUL144" s="38"/>
      <c r="VUM144" s="38"/>
      <c r="VUN144" s="38"/>
      <c r="VUO144" s="38"/>
      <c r="VUP144" s="38"/>
      <c r="VUQ144" s="38"/>
      <c r="VUR144" s="38"/>
      <c r="VUS144" s="38"/>
      <c r="VUT144" s="38"/>
      <c r="VUU144" s="38"/>
      <c r="VUV144" s="38"/>
      <c r="VUW144" s="38"/>
      <c r="VUX144" s="38"/>
      <c r="VUY144" s="38"/>
      <c r="VUZ144" s="38"/>
      <c r="VVA144" s="38"/>
      <c r="VVB144" s="38"/>
      <c r="VVC144" s="38"/>
      <c r="VVD144" s="38"/>
      <c r="VVE144" s="38"/>
      <c r="VVF144" s="38"/>
      <c r="VVG144" s="38"/>
      <c r="VVH144" s="38"/>
      <c r="VVI144" s="38"/>
      <c r="VVJ144" s="38"/>
      <c r="VVK144" s="38"/>
      <c r="VVL144" s="38"/>
      <c r="VVM144" s="38"/>
      <c r="VVN144" s="38"/>
      <c r="VVO144" s="38"/>
      <c r="VVP144" s="38"/>
      <c r="VVQ144" s="38"/>
      <c r="VVR144" s="38"/>
      <c r="VVS144" s="38"/>
      <c r="VVT144" s="38"/>
      <c r="VVU144" s="38"/>
      <c r="VVV144" s="38"/>
      <c r="VVW144" s="38"/>
      <c r="VVX144" s="38"/>
      <c r="VVY144" s="38"/>
      <c r="VVZ144" s="38"/>
      <c r="VWA144" s="38"/>
      <c r="VWB144" s="38"/>
      <c r="VWC144" s="38"/>
      <c r="VWD144" s="38"/>
      <c r="VWE144" s="38"/>
      <c r="VWF144" s="38"/>
      <c r="VWG144" s="38"/>
      <c r="VWH144" s="38"/>
      <c r="VWI144" s="38"/>
      <c r="VWJ144" s="38"/>
      <c r="VWK144" s="38"/>
      <c r="VWL144" s="38"/>
      <c r="VWM144" s="38"/>
      <c r="VWN144" s="38"/>
      <c r="VWO144" s="38"/>
      <c r="VWP144" s="38"/>
      <c r="VWQ144" s="38"/>
      <c r="VWR144" s="38"/>
      <c r="VWS144" s="38"/>
      <c r="VWT144" s="38"/>
      <c r="VWU144" s="38"/>
      <c r="VWV144" s="38"/>
      <c r="VWW144" s="38"/>
      <c r="VWX144" s="38"/>
      <c r="VWY144" s="38"/>
      <c r="VWZ144" s="38"/>
      <c r="VXA144" s="38"/>
      <c r="VXB144" s="38"/>
      <c r="VXC144" s="38"/>
      <c r="VXD144" s="38"/>
      <c r="VXE144" s="38"/>
      <c r="VXF144" s="38"/>
      <c r="VXG144" s="38"/>
      <c r="VXH144" s="38"/>
      <c r="VXI144" s="38"/>
      <c r="VXJ144" s="38"/>
      <c r="VXK144" s="38"/>
      <c r="VXL144" s="38"/>
      <c r="VXM144" s="38"/>
      <c r="VXN144" s="38"/>
      <c r="VXO144" s="38"/>
      <c r="VXP144" s="38"/>
      <c r="VXQ144" s="38"/>
      <c r="VXR144" s="38"/>
      <c r="VXS144" s="38"/>
      <c r="VXT144" s="38"/>
      <c r="VXU144" s="38"/>
      <c r="VXV144" s="38"/>
      <c r="VXW144" s="38"/>
      <c r="VXX144" s="38"/>
      <c r="VXY144" s="38"/>
      <c r="VXZ144" s="38"/>
      <c r="VYA144" s="38"/>
      <c r="VYB144" s="38"/>
      <c r="VYC144" s="38"/>
      <c r="VYD144" s="38"/>
      <c r="VYE144" s="38"/>
      <c r="VYF144" s="38"/>
      <c r="VYG144" s="38"/>
      <c r="VYH144" s="38"/>
      <c r="VYI144" s="38"/>
      <c r="VYJ144" s="38"/>
      <c r="VYK144" s="38"/>
      <c r="VYL144" s="38"/>
      <c r="VYM144" s="38"/>
      <c r="VYN144" s="38"/>
      <c r="VYO144" s="38"/>
      <c r="VYP144" s="38"/>
      <c r="VYQ144" s="38"/>
      <c r="VYR144" s="38"/>
      <c r="VYS144" s="38"/>
      <c r="VYT144" s="38"/>
      <c r="VYU144" s="38"/>
      <c r="VYV144" s="38"/>
      <c r="VYW144" s="38"/>
      <c r="VYX144" s="38"/>
      <c r="VYY144" s="38"/>
      <c r="VYZ144" s="38"/>
      <c r="VZA144" s="38"/>
      <c r="VZB144" s="38"/>
      <c r="VZC144" s="38"/>
      <c r="VZD144" s="38"/>
      <c r="VZE144" s="38"/>
      <c r="VZF144" s="38"/>
      <c r="VZG144" s="38"/>
      <c r="VZH144" s="38"/>
      <c r="VZI144" s="38"/>
      <c r="VZJ144" s="38"/>
      <c r="VZK144" s="38"/>
      <c r="VZL144" s="38"/>
      <c r="VZM144" s="38"/>
      <c r="VZN144" s="38"/>
      <c r="VZO144" s="38"/>
      <c r="VZP144" s="38"/>
      <c r="VZQ144" s="38"/>
      <c r="VZR144" s="38"/>
      <c r="VZS144" s="38"/>
      <c r="VZT144" s="38"/>
      <c r="VZU144" s="38"/>
      <c r="VZV144" s="38"/>
      <c r="VZW144" s="38"/>
      <c r="VZX144" s="38"/>
      <c r="VZY144" s="38"/>
      <c r="VZZ144" s="38"/>
      <c r="WAA144" s="38"/>
      <c r="WAB144" s="38"/>
      <c r="WAC144" s="38"/>
      <c r="WAD144" s="38"/>
      <c r="WAE144" s="38"/>
      <c r="WAF144" s="38"/>
      <c r="WAG144" s="38"/>
      <c r="WAH144" s="38"/>
      <c r="WAI144" s="38"/>
      <c r="WAJ144" s="38"/>
      <c r="WAK144" s="38"/>
      <c r="WAL144" s="38"/>
      <c r="WAM144" s="38"/>
      <c r="WAN144" s="38"/>
      <c r="WAO144" s="38"/>
      <c r="WAP144" s="38"/>
      <c r="WAQ144" s="38"/>
      <c r="WAR144" s="38"/>
      <c r="WAS144" s="38"/>
      <c r="WAT144" s="38"/>
      <c r="WAU144" s="38"/>
      <c r="WAV144" s="38"/>
      <c r="WAW144" s="38"/>
      <c r="WAX144" s="38"/>
      <c r="WAY144" s="38"/>
      <c r="WAZ144" s="38"/>
      <c r="WBA144" s="38"/>
      <c r="WBB144" s="38"/>
      <c r="WBC144" s="38"/>
      <c r="WBD144" s="38"/>
      <c r="WBE144" s="38"/>
      <c r="WBF144" s="38"/>
      <c r="WBG144" s="38"/>
      <c r="WBH144" s="38"/>
      <c r="WBI144" s="38"/>
      <c r="WBJ144" s="38"/>
      <c r="WBK144" s="38"/>
      <c r="WBL144" s="38"/>
      <c r="WBM144" s="38"/>
      <c r="WBN144" s="38"/>
      <c r="WBO144" s="38"/>
      <c r="WBP144" s="38"/>
      <c r="WBQ144" s="38"/>
      <c r="WBR144" s="38"/>
      <c r="WBS144" s="38"/>
      <c r="WBT144" s="38"/>
      <c r="WBU144" s="38"/>
      <c r="WBV144" s="38"/>
      <c r="WBW144" s="38"/>
      <c r="WBX144" s="38"/>
      <c r="WBY144" s="38"/>
      <c r="WBZ144" s="38"/>
      <c r="WCA144" s="38"/>
      <c r="WCB144" s="38"/>
      <c r="WCC144" s="38"/>
      <c r="WCD144" s="38"/>
      <c r="WCE144" s="38"/>
      <c r="WCF144" s="38"/>
      <c r="WCG144" s="38"/>
      <c r="WCH144" s="38"/>
      <c r="WCI144" s="38"/>
      <c r="WCJ144" s="38"/>
      <c r="WCK144" s="38"/>
      <c r="WCL144" s="38"/>
      <c r="WCM144" s="38"/>
      <c r="WCN144" s="38"/>
      <c r="WCO144" s="38"/>
      <c r="WCP144" s="38"/>
      <c r="WCQ144" s="38"/>
      <c r="WCR144" s="38"/>
      <c r="WCS144" s="38"/>
      <c r="WCT144" s="38"/>
      <c r="WCU144" s="38"/>
      <c r="WCV144" s="38"/>
      <c r="WCW144" s="38"/>
      <c r="WCX144" s="38"/>
      <c r="WCY144" s="38"/>
      <c r="WCZ144" s="38"/>
      <c r="WDA144" s="38"/>
      <c r="WDB144" s="38"/>
      <c r="WDC144" s="38"/>
      <c r="WDD144" s="38"/>
      <c r="WDE144" s="38"/>
      <c r="WDF144" s="38"/>
      <c r="WDG144" s="38"/>
      <c r="WDH144" s="38"/>
      <c r="WDI144" s="38"/>
      <c r="WDJ144" s="38"/>
      <c r="WDK144" s="38"/>
      <c r="WDL144" s="38"/>
      <c r="WDM144" s="38"/>
      <c r="WDN144" s="38"/>
      <c r="WDO144" s="38"/>
      <c r="WDP144" s="38"/>
      <c r="WDQ144" s="38"/>
      <c r="WDR144" s="38"/>
      <c r="WDS144" s="38"/>
      <c r="WDT144" s="38"/>
      <c r="WDU144" s="38"/>
      <c r="WDV144" s="38"/>
      <c r="WDW144" s="38"/>
      <c r="WDX144" s="38"/>
      <c r="WDY144" s="38"/>
      <c r="WDZ144" s="38"/>
      <c r="WEA144" s="38"/>
      <c r="WEB144" s="38"/>
      <c r="WEC144" s="38"/>
      <c r="WED144" s="38"/>
      <c r="WEE144" s="38"/>
      <c r="WEF144" s="38"/>
      <c r="WEG144" s="38"/>
      <c r="WEH144" s="38"/>
      <c r="WEI144" s="38"/>
      <c r="WEJ144" s="38"/>
      <c r="WEK144" s="38"/>
      <c r="WEL144" s="38"/>
      <c r="WEM144" s="38"/>
      <c r="WEN144" s="38"/>
      <c r="WEO144" s="38"/>
      <c r="WEP144" s="38"/>
      <c r="WEQ144" s="38"/>
      <c r="WER144" s="38"/>
      <c r="WES144" s="38"/>
      <c r="WET144" s="38"/>
      <c r="WEU144" s="38"/>
      <c r="WEV144" s="38"/>
      <c r="WEW144" s="38"/>
      <c r="WEX144" s="38"/>
      <c r="WEY144" s="38"/>
      <c r="WEZ144" s="38"/>
      <c r="WFA144" s="38"/>
      <c r="WFB144" s="38"/>
      <c r="WFC144" s="38"/>
      <c r="WFD144" s="38"/>
      <c r="WFE144" s="38"/>
      <c r="WFF144" s="38"/>
      <c r="WFG144" s="38"/>
      <c r="WFH144" s="38"/>
      <c r="WFI144" s="38"/>
      <c r="WFJ144" s="38"/>
      <c r="WFK144" s="38"/>
      <c r="WFL144" s="38"/>
      <c r="WFM144" s="38"/>
      <c r="WFN144" s="38"/>
      <c r="WFO144" s="38"/>
      <c r="WFP144" s="38"/>
      <c r="WFQ144" s="38"/>
      <c r="WFR144" s="38"/>
      <c r="WFS144" s="38"/>
      <c r="WFT144" s="38"/>
      <c r="WFU144" s="38"/>
      <c r="WFV144" s="38"/>
      <c r="WFW144" s="38"/>
      <c r="WFX144" s="38"/>
      <c r="WFY144" s="38"/>
      <c r="WFZ144" s="38"/>
      <c r="WGA144" s="38"/>
      <c r="WGB144" s="38"/>
      <c r="WGC144" s="38"/>
      <c r="WGD144" s="38"/>
      <c r="WGE144" s="38"/>
      <c r="WGF144" s="38"/>
      <c r="WGG144" s="38"/>
      <c r="WGH144" s="38"/>
      <c r="WGI144" s="38"/>
      <c r="WGJ144" s="38"/>
      <c r="WGK144" s="38"/>
      <c r="WGL144" s="38"/>
      <c r="WGM144" s="38"/>
      <c r="WGN144" s="38"/>
      <c r="WGO144" s="38"/>
      <c r="WGP144" s="38"/>
      <c r="WGQ144" s="38"/>
      <c r="WGR144" s="38"/>
      <c r="WGS144" s="38"/>
      <c r="WGT144" s="38"/>
      <c r="WGU144" s="38"/>
      <c r="WGV144" s="38"/>
      <c r="WGW144" s="38"/>
      <c r="WGX144" s="38"/>
      <c r="WGY144" s="38"/>
      <c r="WGZ144" s="38"/>
      <c r="WHA144" s="38"/>
      <c r="WHB144" s="38"/>
      <c r="WHC144" s="38"/>
      <c r="WHD144" s="38"/>
      <c r="WHE144" s="38"/>
      <c r="WHF144" s="38"/>
      <c r="WHG144" s="38"/>
      <c r="WHH144" s="38"/>
      <c r="WHI144" s="38"/>
      <c r="WHJ144" s="38"/>
      <c r="WHK144" s="38"/>
      <c r="WHL144" s="38"/>
      <c r="WHM144" s="38"/>
      <c r="WHN144" s="38"/>
      <c r="WHO144" s="38"/>
      <c r="WHP144" s="38"/>
      <c r="WHQ144" s="38"/>
      <c r="WHR144" s="38"/>
      <c r="WHS144" s="38"/>
      <c r="WHT144" s="38"/>
      <c r="WHU144" s="38"/>
      <c r="WHV144" s="38"/>
      <c r="WHW144" s="38"/>
      <c r="WHX144" s="38"/>
      <c r="WHY144" s="38"/>
      <c r="WHZ144" s="38"/>
      <c r="WIA144" s="38"/>
      <c r="WIB144" s="38"/>
      <c r="WIC144" s="38"/>
      <c r="WID144" s="38"/>
      <c r="WIE144" s="38"/>
      <c r="WIF144" s="38"/>
      <c r="WIG144" s="38"/>
      <c r="WIH144" s="38"/>
      <c r="WII144" s="38"/>
      <c r="WIJ144" s="38"/>
      <c r="WIK144" s="38"/>
      <c r="WIL144" s="38"/>
      <c r="WIM144" s="38"/>
      <c r="WIN144" s="38"/>
      <c r="WIO144" s="38"/>
      <c r="WIP144" s="38"/>
      <c r="WIQ144" s="38"/>
      <c r="WIR144" s="38"/>
      <c r="WIS144" s="38"/>
      <c r="WIT144" s="38"/>
      <c r="WIU144" s="38"/>
      <c r="WIV144" s="38"/>
      <c r="WIW144" s="38"/>
      <c r="WIX144" s="38"/>
      <c r="WIY144" s="38"/>
      <c r="WIZ144" s="38"/>
      <c r="WJA144" s="38"/>
      <c r="WJB144" s="38"/>
      <c r="WJC144" s="38"/>
      <c r="WJD144" s="38"/>
      <c r="WJE144" s="38"/>
      <c r="WJF144" s="38"/>
      <c r="WJG144" s="38"/>
      <c r="WJH144" s="38"/>
      <c r="WJI144" s="38"/>
      <c r="WJJ144" s="38"/>
      <c r="WJK144" s="38"/>
      <c r="WJL144" s="38"/>
      <c r="WJM144" s="38"/>
      <c r="WJN144" s="38"/>
      <c r="WJO144" s="38"/>
      <c r="WJP144" s="38"/>
      <c r="WJQ144" s="38"/>
      <c r="WJR144" s="38"/>
      <c r="WJS144" s="38"/>
      <c r="WJT144" s="38"/>
      <c r="WJU144" s="38"/>
      <c r="WJV144" s="38"/>
      <c r="WJW144" s="38"/>
      <c r="WJX144" s="38"/>
      <c r="WJY144" s="38"/>
      <c r="WJZ144" s="38"/>
      <c r="WKA144" s="38"/>
      <c r="WKB144" s="38"/>
      <c r="WKC144" s="38"/>
      <c r="WKD144" s="38"/>
      <c r="WKE144" s="38"/>
      <c r="WKF144" s="38"/>
      <c r="WKG144" s="38"/>
      <c r="WKH144" s="38"/>
      <c r="WKI144" s="38"/>
      <c r="WKJ144" s="38"/>
      <c r="WKK144" s="38"/>
      <c r="WKL144" s="38"/>
      <c r="WKM144" s="38"/>
      <c r="WKN144" s="38"/>
      <c r="WKO144" s="38"/>
      <c r="WKP144" s="38"/>
      <c r="WKQ144" s="38"/>
      <c r="WKR144" s="38"/>
      <c r="WKS144" s="38"/>
      <c r="WKT144" s="38"/>
      <c r="WKU144" s="38"/>
      <c r="WKV144" s="38"/>
      <c r="WKW144" s="38"/>
      <c r="WKX144" s="38"/>
      <c r="WKY144" s="38"/>
      <c r="WKZ144" s="38"/>
      <c r="WLA144" s="38"/>
      <c r="WLB144" s="38"/>
      <c r="WLC144" s="38"/>
      <c r="WLD144" s="38"/>
      <c r="WLE144" s="38"/>
      <c r="WLF144" s="38"/>
      <c r="WLG144" s="38"/>
      <c r="WLH144" s="38"/>
      <c r="WLI144" s="38"/>
      <c r="WLJ144" s="38"/>
      <c r="WLK144" s="38"/>
      <c r="WLL144" s="38"/>
      <c r="WLM144" s="38"/>
      <c r="WLN144" s="38"/>
      <c r="WLO144" s="38"/>
      <c r="WLP144" s="38"/>
      <c r="WLQ144" s="38"/>
      <c r="WLR144" s="38"/>
      <c r="WLS144" s="38"/>
      <c r="WLT144" s="38"/>
      <c r="WLU144" s="38"/>
      <c r="WLV144" s="38"/>
      <c r="WLW144" s="38"/>
      <c r="WLX144" s="38"/>
      <c r="WLY144" s="38"/>
      <c r="WLZ144" s="38"/>
      <c r="WMA144" s="38"/>
      <c r="WMB144" s="38"/>
      <c r="WMC144" s="38"/>
      <c r="WMD144" s="38"/>
      <c r="WME144" s="38"/>
      <c r="WMF144" s="38"/>
      <c r="WMG144" s="38"/>
      <c r="WMH144" s="38"/>
      <c r="WMI144" s="38"/>
      <c r="WMJ144" s="38"/>
      <c r="WMK144" s="38"/>
      <c r="WML144" s="38"/>
      <c r="WMM144" s="38"/>
      <c r="WMN144" s="38"/>
      <c r="WMO144" s="38"/>
      <c r="WMP144" s="38"/>
      <c r="WMQ144" s="38"/>
      <c r="WMR144" s="38"/>
      <c r="WMS144" s="38"/>
      <c r="WMT144" s="38"/>
      <c r="WMU144" s="38"/>
      <c r="WMV144" s="38"/>
      <c r="WMW144" s="38"/>
      <c r="WMX144" s="38"/>
      <c r="WMY144" s="38"/>
      <c r="WMZ144" s="38"/>
      <c r="WNA144" s="38"/>
      <c r="WNB144" s="38"/>
      <c r="WNC144" s="38"/>
      <c r="WND144" s="38"/>
      <c r="WNE144" s="38"/>
      <c r="WNF144" s="38"/>
      <c r="WNG144" s="38"/>
      <c r="WNH144" s="38"/>
      <c r="WNI144" s="38"/>
      <c r="WNJ144" s="38"/>
      <c r="WNK144" s="38"/>
      <c r="WNL144" s="38"/>
      <c r="WNM144" s="38"/>
      <c r="WNN144" s="38"/>
      <c r="WNO144" s="38"/>
      <c r="WNP144" s="38"/>
      <c r="WNQ144" s="38"/>
      <c r="WNR144" s="38"/>
      <c r="WNS144" s="38"/>
      <c r="WNT144" s="38"/>
      <c r="WNU144" s="38"/>
      <c r="WNV144" s="38"/>
      <c r="WNW144" s="38"/>
      <c r="WNX144" s="38"/>
      <c r="WNY144" s="38"/>
      <c r="WNZ144" s="38"/>
      <c r="WOA144" s="38"/>
      <c r="WOB144" s="38"/>
      <c r="WOC144" s="38"/>
      <c r="WOD144" s="38"/>
      <c r="WOE144" s="38"/>
      <c r="WOF144" s="38"/>
      <c r="WOG144" s="38"/>
      <c r="WOH144" s="38"/>
      <c r="WOI144" s="38"/>
      <c r="WOJ144" s="38"/>
      <c r="WOK144" s="38"/>
      <c r="WOL144" s="38"/>
      <c r="WOM144" s="38"/>
      <c r="WON144" s="38"/>
      <c r="WOO144" s="38"/>
      <c r="WOP144" s="38"/>
      <c r="WOQ144" s="38"/>
      <c r="WOR144" s="38"/>
      <c r="WOS144" s="38"/>
      <c r="WOT144" s="38"/>
      <c r="WOU144" s="38"/>
      <c r="WOV144" s="38"/>
      <c r="WOW144" s="38"/>
      <c r="WOX144" s="38"/>
      <c r="WOY144" s="38"/>
      <c r="WOZ144" s="38"/>
      <c r="WPA144" s="38"/>
      <c r="WPB144" s="38"/>
      <c r="WPC144" s="38"/>
      <c r="WPD144" s="38"/>
      <c r="WPE144" s="38"/>
      <c r="WPF144" s="38"/>
      <c r="WPG144" s="38"/>
      <c r="WPH144" s="38"/>
      <c r="WPI144" s="38"/>
      <c r="WPJ144" s="38"/>
      <c r="WPK144" s="38"/>
      <c r="WPL144" s="38"/>
      <c r="WPM144" s="38"/>
      <c r="WPN144" s="38"/>
      <c r="WPO144" s="38"/>
      <c r="WPP144" s="38"/>
      <c r="WPQ144" s="38"/>
      <c r="WPR144" s="38"/>
      <c r="WPS144" s="38"/>
      <c r="WPT144" s="38"/>
      <c r="WPU144" s="38"/>
      <c r="WPV144" s="38"/>
      <c r="WPW144" s="38"/>
      <c r="WPX144" s="38"/>
      <c r="WPY144" s="38"/>
      <c r="WPZ144" s="38"/>
      <c r="WQA144" s="38"/>
      <c r="WQB144" s="38"/>
      <c r="WQC144" s="38"/>
      <c r="WQD144" s="38"/>
      <c r="WQE144" s="38"/>
      <c r="WQF144" s="38"/>
      <c r="WQG144" s="38"/>
      <c r="WQH144" s="38"/>
      <c r="WQI144" s="38"/>
      <c r="WQJ144" s="38"/>
      <c r="WQK144" s="38"/>
      <c r="WQL144" s="38"/>
      <c r="WQM144" s="38"/>
      <c r="WQN144" s="38"/>
      <c r="WQO144" s="38"/>
      <c r="WQP144" s="38"/>
      <c r="WQQ144" s="38"/>
      <c r="WQR144" s="38"/>
      <c r="WQS144" s="38"/>
      <c r="WQT144" s="38"/>
      <c r="WQU144" s="38"/>
      <c r="WQV144" s="38"/>
      <c r="WQW144" s="38"/>
      <c r="WQX144" s="38"/>
      <c r="WQY144" s="38"/>
      <c r="WQZ144" s="38"/>
      <c r="WRA144" s="38"/>
      <c r="WRB144" s="38"/>
      <c r="WRC144" s="38"/>
      <c r="WRD144" s="38"/>
      <c r="WRE144" s="38"/>
      <c r="WRF144" s="38"/>
      <c r="WRG144" s="38"/>
      <c r="WRH144" s="38"/>
      <c r="WRI144" s="38"/>
      <c r="WRJ144" s="38"/>
      <c r="WRK144" s="38"/>
      <c r="WRL144" s="38"/>
      <c r="WRM144" s="38"/>
      <c r="WRN144" s="38"/>
      <c r="WRO144" s="38"/>
      <c r="WRP144" s="38"/>
      <c r="WRQ144" s="38"/>
      <c r="WRR144" s="38"/>
      <c r="WRS144" s="38"/>
      <c r="WRT144" s="38"/>
      <c r="WRU144" s="38"/>
      <c r="WRV144" s="38"/>
      <c r="WRW144" s="38"/>
      <c r="WRX144" s="38"/>
      <c r="WRY144" s="38"/>
      <c r="WRZ144" s="38"/>
      <c r="WSA144" s="38"/>
      <c r="WSB144" s="38"/>
      <c r="WSC144" s="38"/>
      <c r="WSD144" s="38"/>
      <c r="WSE144" s="38"/>
      <c r="WSF144" s="38"/>
      <c r="WSG144" s="38"/>
      <c r="WSH144" s="38"/>
      <c r="WSI144" s="38"/>
      <c r="WSJ144" s="38"/>
      <c r="WSK144" s="38"/>
      <c r="WSL144" s="38"/>
      <c r="WSM144" s="38"/>
      <c r="WSN144" s="38"/>
      <c r="WSO144" s="38"/>
      <c r="WSP144" s="38"/>
      <c r="WSQ144" s="38"/>
      <c r="WSR144" s="38"/>
      <c r="WSS144" s="38"/>
      <c r="WST144" s="38"/>
      <c r="WSU144" s="38"/>
      <c r="WSV144" s="38"/>
      <c r="WSW144" s="38"/>
      <c r="WSX144" s="38"/>
      <c r="WSY144" s="38"/>
      <c r="WSZ144" s="38"/>
      <c r="WTA144" s="38"/>
      <c r="WTB144" s="38"/>
      <c r="WTC144" s="38"/>
      <c r="WTD144" s="38"/>
      <c r="WTE144" s="38"/>
      <c r="WTF144" s="38"/>
      <c r="WTG144" s="38"/>
      <c r="WTH144" s="38"/>
      <c r="WTI144" s="38"/>
      <c r="WTJ144" s="38"/>
      <c r="WTK144" s="38"/>
      <c r="WTL144" s="38"/>
      <c r="WTM144" s="38"/>
      <c r="WTN144" s="38"/>
      <c r="WTO144" s="38"/>
      <c r="WTP144" s="38"/>
      <c r="WTQ144" s="38"/>
      <c r="WTR144" s="38"/>
      <c r="WTS144" s="38"/>
      <c r="WTT144" s="38"/>
      <c r="WTU144" s="38"/>
      <c r="WTV144" s="38"/>
      <c r="WTW144" s="38"/>
      <c r="WTX144" s="38"/>
      <c r="WTY144" s="38"/>
      <c r="WTZ144" s="38"/>
      <c r="WUA144" s="38"/>
      <c r="WUB144" s="38"/>
      <c r="WUC144" s="38"/>
      <c r="WUD144" s="38"/>
      <c r="WUE144" s="38"/>
      <c r="WUF144" s="38"/>
      <c r="WUG144" s="38"/>
      <c r="WUH144" s="38"/>
      <c r="WUI144" s="38"/>
      <c r="WUJ144" s="38"/>
      <c r="WUK144" s="38"/>
      <c r="WUL144" s="38"/>
      <c r="WUM144" s="38"/>
      <c r="WUN144" s="38"/>
      <c r="WUO144" s="38"/>
      <c r="WUP144" s="38"/>
      <c r="WUQ144" s="38"/>
      <c r="WUR144" s="38"/>
      <c r="WUS144" s="38"/>
      <c r="WUT144" s="38"/>
      <c r="WUU144" s="38"/>
      <c r="WUV144" s="38"/>
      <c r="WUW144" s="38"/>
      <c r="WUX144" s="38"/>
      <c r="WUY144" s="38"/>
      <c r="WUZ144" s="38"/>
      <c r="WVA144" s="38"/>
      <c r="WVB144" s="38"/>
      <c r="WVC144" s="38"/>
      <c r="WVD144" s="38"/>
      <c r="WVE144" s="38"/>
      <c r="WVF144" s="38"/>
      <c r="WVG144" s="38"/>
      <c r="WVH144" s="38"/>
      <c r="WVI144" s="38"/>
      <c r="WVJ144" s="38"/>
      <c r="WVK144" s="38"/>
      <c r="WVL144" s="38"/>
      <c r="WVM144" s="38"/>
      <c r="WVN144" s="38"/>
      <c r="WVO144" s="38"/>
      <c r="WVP144" s="38"/>
      <c r="WVQ144" s="38"/>
      <c r="WVR144" s="38"/>
      <c r="WVS144" s="38"/>
      <c r="WVT144" s="38"/>
      <c r="WVU144" s="38"/>
      <c r="WVV144" s="38"/>
      <c r="WVW144" s="38"/>
      <c r="WVX144" s="38"/>
      <c r="WVY144" s="38"/>
      <c r="WVZ144" s="38"/>
      <c r="WWA144" s="38"/>
      <c r="WWB144" s="38"/>
      <c r="WWC144" s="38"/>
      <c r="WWD144" s="38"/>
      <c r="WWE144" s="38"/>
      <c r="WWF144" s="38"/>
      <c r="WWG144" s="38"/>
      <c r="WWH144" s="38"/>
      <c r="WWI144" s="38"/>
      <c r="WWJ144" s="38"/>
      <c r="WWK144" s="38"/>
      <c r="WWL144" s="38"/>
      <c r="WWM144" s="38"/>
      <c r="WWN144" s="38"/>
      <c r="WWO144" s="38"/>
      <c r="WWP144" s="38"/>
      <c r="WWQ144" s="38"/>
      <c r="WWR144" s="38"/>
      <c r="WWS144" s="38"/>
      <c r="WWT144" s="38"/>
      <c r="WWU144" s="38"/>
      <c r="WWV144" s="38"/>
      <c r="WWW144" s="38"/>
      <c r="WWX144" s="38"/>
      <c r="WWY144" s="38"/>
      <c r="WWZ144" s="38"/>
      <c r="WXA144" s="38"/>
      <c r="WXB144" s="38"/>
      <c r="WXC144" s="38"/>
      <c r="WXD144" s="38"/>
      <c r="WXE144" s="38"/>
      <c r="WXF144" s="38"/>
      <c r="WXG144" s="38"/>
      <c r="WXH144" s="38"/>
      <c r="WXI144" s="38"/>
      <c r="WXJ144" s="38"/>
      <c r="WXK144" s="38"/>
      <c r="WXL144" s="38"/>
      <c r="WXM144" s="38"/>
      <c r="WXN144" s="38"/>
      <c r="WXO144" s="38"/>
      <c r="WXP144" s="38"/>
      <c r="WXQ144" s="38"/>
      <c r="WXR144" s="38"/>
      <c r="WXS144" s="38"/>
      <c r="WXT144" s="38"/>
      <c r="WXU144" s="38"/>
      <c r="WXV144" s="38"/>
      <c r="WXW144" s="38"/>
      <c r="WXX144" s="38"/>
      <c r="WXY144" s="38"/>
      <c r="WXZ144" s="38"/>
      <c r="WYA144" s="38"/>
      <c r="WYB144" s="38"/>
      <c r="WYC144" s="38"/>
      <c r="WYD144" s="38"/>
      <c r="WYE144" s="38"/>
      <c r="WYF144" s="38"/>
      <c r="WYG144" s="38"/>
      <c r="WYH144" s="38"/>
      <c r="WYI144" s="38"/>
      <c r="WYJ144" s="38"/>
      <c r="WYK144" s="38"/>
      <c r="WYL144" s="38"/>
      <c r="WYM144" s="38"/>
      <c r="WYN144" s="38"/>
      <c r="WYO144" s="38"/>
      <c r="WYP144" s="38"/>
      <c r="WYQ144" s="38"/>
      <c r="WYR144" s="38"/>
      <c r="WYS144" s="38"/>
      <c r="WYT144" s="38"/>
      <c r="WYU144" s="38"/>
      <c r="WYV144" s="38"/>
      <c r="WYW144" s="38"/>
      <c r="WYX144" s="38"/>
      <c r="WYY144" s="38"/>
      <c r="WYZ144" s="38"/>
      <c r="WZA144" s="38"/>
      <c r="WZB144" s="38"/>
      <c r="WZC144" s="38"/>
      <c r="WZD144" s="38"/>
      <c r="WZE144" s="38"/>
      <c r="WZF144" s="38"/>
      <c r="WZG144" s="38"/>
      <c r="WZH144" s="38"/>
      <c r="WZI144" s="38"/>
      <c r="WZJ144" s="38"/>
      <c r="WZK144" s="38"/>
      <c r="WZL144" s="38"/>
      <c r="WZM144" s="38"/>
      <c r="WZN144" s="38"/>
      <c r="WZO144" s="38"/>
      <c r="WZP144" s="38"/>
      <c r="WZQ144" s="38"/>
      <c r="WZR144" s="38"/>
      <c r="WZS144" s="38"/>
      <c r="WZT144" s="38"/>
      <c r="WZU144" s="38"/>
      <c r="WZV144" s="38"/>
      <c r="WZW144" s="38"/>
      <c r="WZX144" s="38"/>
      <c r="WZY144" s="38"/>
      <c r="WZZ144" s="38"/>
      <c r="XAA144" s="38"/>
      <c r="XAB144" s="38"/>
      <c r="XAC144" s="38"/>
      <c r="XAD144" s="38"/>
      <c r="XAE144" s="38"/>
      <c r="XAF144" s="38"/>
      <c r="XAG144" s="38"/>
      <c r="XAH144" s="38"/>
      <c r="XAI144" s="38"/>
      <c r="XAJ144" s="38"/>
      <c r="XAK144" s="38"/>
      <c r="XAL144" s="38"/>
      <c r="XAM144" s="38"/>
      <c r="XAN144" s="38"/>
      <c r="XAO144" s="38"/>
      <c r="XAP144" s="38"/>
      <c r="XAQ144" s="38"/>
      <c r="XAR144" s="38"/>
      <c r="XAS144" s="38"/>
      <c r="XAT144" s="38"/>
      <c r="XAU144" s="38"/>
      <c r="XAV144" s="38"/>
      <c r="XAW144" s="38"/>
      <c r="XAX144" s="38"/>
      <c r="XAY144" s="38"/>
      <c r="XAZ144" s="38"/>
      <c r="XBA144" s="38"/>
      <c r="XBB144" s="38"/>
      <c r="XBC144" s="38"/>
      <c r="XBD144" s="38"/>
      <c r="XBE144" s="38"/>
      <c r="XBF144" s="38"/>
      <c r="XBG144" s="38"/>
      <c r="XBH144" s="38"/>
      <c r="XBI144" s="38"/>
      <c r="XBJ144" s="38"/>
      <c r="XBK144" s="38"/>
      <c r="XBL144" s="38"/>
      <c r="XBM144" s="38"/>
      <c r="XBN144" s="38"/>
      <c r="XBO144" s="38"/>
      <c r="XBP144" s="38"/>
      <c r="XBQ144" s="38"/>
      <c r="XBR144" s="38"/>
      <c r="XBS144" s="38"/>
      <c r="XBT144" s="38"/>
      <c r="XBU144" s="38"/>
      <c r="XBV144" s="38"/>
      <c r="XBW144" s="38"/>
      <c r="XBX144" s="38"/>
      <c r="XBY144" s="38"/>
      <c r="XBZ144" s="38"/>
      <c r="XCA144" s="38"/>
      <c r="XCB144" s="38"/>
      <c r="XCC144" s="38"/>
      <c r="XCD144" s="38"/>
      <c r="XCE144" s="38"/>
      <c r="XCF144" s="38"/>
      <c r="XCG144" s="38"/>
      <c r="XCH144" s="38"/>
      <c r="XCI144" s="38"/>
      <c r="XCJ144" s="38"/>
      <c r="XCK144" s="38"/>
      <c r="XCL144" s="38"/>
      <c r="XCM144" s="38"/>
      <c r="XCN144" s="38"/>
      <c r="XCO144" s="38"/>
      <c r="XCP144" s="38"/>
      <c r="XCQ144" s="38"/>
      <c r="XCR144" s="38"/>
      <c r="XCS144" s="38"/>
      <c r="XCT144" s="38"/>
      <c r="XCU144" s="38"/>
      <c r="XCV144" s="38"/>
      <c r="XCW144" s="38"/>
      <c r="XCX144" s="38"/>
      <c r="XCY144" s="38"/>
      <c r="XCZ144" s="38"/>
      <c r="XDA144" s="38"/>
      <c r="XDB144" s="38"/>
      <c r="XDC144" s="38"/>
      <c r="XDD144" s="38"/>
      <c r="XDE144" s="38"/>
      <c r="XDF144" s="38"/>
    </row>
    <row r="145" spans="1:19" s="8" customFormat="1">
      <c r="A145" s="4"/>
      <c r="B145" s="1" t="s">
        <v>10</v>
      </c>
      <c r="C145" s="222" t="s">
        <v>46</v>
      </c>
      <c r="D145" s="10">
        <v>492.16990539077392</v>
      </c>
      <c r="E145" s="10">
        <v>143.68469147439856</v>
      </c>
      <c r="F145" s="10">
        <v>242.85292972499317</v>
      </c>
      <c r="G145" s="10">
        <v>1020.5533587142502</v>
      </c>
      <c r="H145" s="10">
        <v>1177.5656956598564</v>
      </c>
      <c r="I145" s="10">
        <v>0.20939635810098425</v>
      </c>
      <c r="J145" s="10">
        <v>0.38137525136368172</v>
      </c>
      <c r="K145" s="10">
        <v>38.672044122890824</v>
      </c>
      <c r="L145" s="10">
        <v>4.3838200602261237</v>
      </c>
      <c r="M145" s="10">
        <v>128.50563700849952</v>
      </c>
      <c r="N145" s="10">
        <v>7.9216477016038428E-2</v>
      </c>
      <c r="O145" s="10">
        <v>0.67164359127918427</v>
      </c>
      <c r="P145" s="10">
        <v>1.7108856865990289E-2</v>
      </c>
      <c r="Q145" s="10">
        <v>0.20749891313746943</v>
      </c>
      <c r="R145" s="10">
        <v>8.1833466382530886E-3</v>
      </c>
    </row>
    <row r="146" spans="1:19" s="40" customFormat="1">
      <c r="A146" s="4"/>
      <c r="B146" s="1" t="s">
        <v>10</v>
      </c>
      <c r="C146" s="222" t="s">
        <v>46</v>
      </c>
      <c r="D146" s="12">
        <v>561.68725551069122</v>
      </c>
      <c r="E146" s="12">
        <v>152.49202374206766</v>
      </c>
      <c r="F146" s="12">
        <v>291.23504468553591</v>
      </c>
      <c r="G146" s="12">
        <v>938.14555152401078</v>
      </c>
      <c r="H146" s="12">
        <v>391.40964336849351</v>
      </c>
      <c r="I146" s="12">
        <v>7.6938028574238849E-3</v>
      </c>
      <c r="J146" s="12">
        <v>0.33125496892038486</v>
      </c>
      <c r="K146" s="12">
        <v>34.154162146893221</v>
      </c>
      <c r="L146" s="12">
        <v>4.342137386223385</v>
      </c>
      <c r="M146" s="12">
        <v>129.84231827264719</v>
      </c>
      <c r="N146" s="12">
        <v>0.16297805161361406</v>
      </c>
      <c r="O146" s="12">
        <v>0.67646435709324715</v>
      </c>
      <c r="P146" s="12">
        <v>3.1827637486701909E-3</v>
      </c>
      <c r="Q146" s="12">
        <v>0.18949068873814609</v>
      </c>
      <c r="R146" s="12">
        <v>2.1696768776748587E-3</v>
      </c>
      <c r="S146" s="6"/>
    </row>
    <row r="147" spans="1:19">
      <c r="A147" s="4"/>
      <c r="B147" s="1" t="s">
        <v>10</v>
      </c>
      <c r="C147" s="222" t="s">
        <v>46</v>
      </c>
      <c r="D147" s="10">
        <v>467.00761608833773</v>
      </c>
      <c r="E147" s="10">
        <v>136.41588457266974</v>
      </c>
      <c r="F147" s="10">
        <v>229.26270562862342</v>
      </c>
      <c r="G147" s="10">
        <v>973.04784289963879</v>
      </c>
      <c r="H147" s="10">
        <v>224.14864794260023</v>
      </c>
      <c r="I147" s="10"/>
      <c r="J147" s="10">
        <v>0.46407234346651727</v>
      </c>
      <c r="K147" s="10">
        <v>34.842240410783468</v>
      </c>
      <c r="L147" s="10">
        <v>4.7599350011433614</v>
      </c>
      <c r="M147" s="10">
        <v>126.30634833125066</v>
      </c>
      <c r="N147" s="10">
        <v>3.7943121853756735E-2</v>
      </c>
      <c r="O147" s="10">
        <v>0.65561637951937912</v>
      </c>
      <c r="P147" s="10">
        <v>1.4538991438106857E-2</v>
      </c>
      <c r="Q147" s="10">
        <v>0.20030862960362644</v>
      </c>
      <c r="R147" s="10">
        <v>6.3277452515295308E-3</v>
      </c>
    </row>
    <row r="148" spans="1:19" s="9" customFormat="1">
      <c r="A148" s="4"/>
      <c r="B148" s="1" t="s">
        <v>10</v>
      </c>
      <c r="C148" s="222" t="s">
        <v>46</v>
      </c>
      <c r="D148" s="10">
        <v>479.90696791088908</v>
      </c>
      <c r="E148" s="10">
        <v>138.2677733078651</v>
      </c>
      <c r="F148" s="10">
        <v>286.02683785605393</v>
      </c>
      <c r="G148" s="10">
        <v>944.78174684305861</v>
      </c>
      <c r="H148" s="10">
        <v>292.10371605523562</v>
      </c>
      <c r="I148" s="10"/>
      <c r="J148" s="10">
        <v>0.37537827419528602</v>
      </c>
      <c r="K148" s="10">
        <v>36.095785479106468</v>
      </c>
      <c r="L148" s="10">
        <v>4.348382241480528</v>
      </c>
      <c r="M148" s="10">
        <v>127.72843620666148</v>
      </c>
      <c r="N148" s="10">
        <v>8.8455921588962066E-2</v>
      </c>
      <c r="O148" s="10">
        <v>0.73709191895247306</v>
      </c>
      <c r="P148" s="10">
        <v>-1.2980073518240344E-3</v>
      </c>
      <c r="Q148" s="10">
        <v>0.18461509755430838</v>
      </c>
      <c r="R148" s="10">
        <v>6.6922703513338736E-3</v>
      </c>
    </row>
    <row r="149" spans="1:19">
      <c r="A149" s="4"/>
      <c r="B149" s="1" t="s">
        <v>10</v>
      </c>
      <c r="C149" s="222" t="s">
        <v>46</v>
      </c>
      <c r="D149" s="10">
        <v>455.50537823595283</v>
      </c>
      <c r="E149" s="10">
        <v>128.0914679197526</v>
      </c>
      <c r="F149" s="10">
        <v>232.34269082509218</v>
      </c>
      <c r="G149" s="10">
        <v>952.41993729441288</v>
      </c>
      <c r="H149" s="10">
        <v>589.12196477633836</v>
      </c>
      <c r="I149" s="10"/>
      <c r="J149" s="10">
        <v>0.3730803509098562</v>
      </c>
      <c r="K149" s="10">
        <v>37.260683024162816</v>
      </c>
      <c r="L149" s="10">
        <v>4.4006854925119683</v>
      </c>
      <c r="M149" s="10">
        <v>127.23210685140934</v>
      </c>
      <c r="N149" s="10">
        <v>8.5298091002641727E-2</v>
      </c>
      <c r="O149" s="10">
        <v>0.57945332946444661</v>
      </c>
      <c r="P149" s="10">
        <v>-2.4566386226331982E-3</v>
      </c>
      <c r="Q149" s="10">
        <v>0.16358228250922738</v>
      </c>
      <c r="R149" s="10">
        <v>7.7664798885490509E-3</v>
      </c>
    </row>
    <row r="150" spans="1:19">
      <c r="A150" s="4"/>
      <c r="B150" s="1" t="s">
        <v>10</v>
      </c>
      <c r="C150" s="222" t="s">
        <v>46</v>
      </c>
      <c r="D150" s="10">
        <v>458.77102057909883</v>
      </c>
      <c r="E150" s="10">
        <v>132.45384047581331</v>
      </c>
      <c r="F150" s="10">
        <v>274.34424985744988</v>
      </c>
      <c r="G150" s="10">
        <v>887.81802793923077</v>
      </c>
      <c r="H150" s="10">
        <v>421.3566862823389</v>
      </c>
      <c r="I150" s="10"/>
      <c r="J150" s="10">
        <v>0.49921766760173975</v>
      </c>
      <c r="K150" s="10">
        <v>39.526776988631283</v>
      </c>
      <c r="L150" s="10">
        <v>4.7904442516193013</v>
      </c>
      <c r="M150" s="10">
        <v>119.48017648669439</v>
      </c>
      <c r="N150" s="10">
        <v>9.151486270190802E-2</v>
      </c>
      <c r="O150" s="10">
        <v>0.58418496680066379</v>
      </c>
      <c r="P150" s="10">
        <v>-2.4540411298582827E-3</v>
      </c>
      <c r="Q150" s="10">
        <v>0.23169881730054809</v>
      </c>
      <c r="R150" s="10">
        <v>7.3399484193640311E-3</v>
      </c>
    </row>
    <row r="151" spans="1:19">
      <c r="A151" s="4"/>
      <c r="B151" s="1" t="s">
        <v>10</v>
      </c>
      <c r="C151" s="222" t="s">
        <v>46</v>
      </c>
      <c r="D151" s="10">
        <v>467.00761608833773</v>
      </c>
      <c r="E151" s="10">
        <v>136.41588457266974</v>
      </c>
      <c r="F151" s="10">
        <v>229.26270562862342</v>
      </c>
      <c r="G151" s="10">
        <v>973.04784289963879</v>
      </c>
      <c r="H151" s="10">
        <v>224.14864794260023</v>
      </c>
      <c r="I151" s="10"/>
      <c r="J151" s="10">
        <v>0.46407234346651727</v>
      </c>
      <c r="K151" s="10">
        <v>34.842240410783468</v>
      </c>
      <c r="L151" s="10">
        <v>4.7599350011433614</v>
      </c>
      <c r="M151" s="10">
        <v>126.30634833125066</v>
      </c>
      <c r="N151" s="10">
        <v>3.7943121853756735E-2</v>
      </c>
      <c r="O151" s="10">
        <v>0.65561637951937912</v>
      </c>
      <c r="P151" s="10">
        <v>1.4538991438106857E-2</v>
      </c>
      <c r="Q151" s="10">
        <v>0.20030862960362644</v>
      </c>
      <c r="R151" s="10">
        <v>6.3277452515295308E-3</v>
      </c>
    </row>
    <row r="152" spans="1:19">
      <c r="A152" s="4"/>
      <c r="B152" s="1" t="s">
        <v>10</v>
      </c>
      <c r="C152" s="222" t="s">
        <v>46</v>
      </c>
      <c r="D152" s="10">
        <v>479.90696791088908</v>
      </c>
      <c r="E152" s="10">
        <v>138.2677733078651</v>
      </c>
      <c r="F152" s="10">
        <v>286.02683785605393</v>
      </c>
      <c r="G152" s="10">
        <v>944.78174684305861</v>
      </c>
      <c r="H152" s="10">
        <v>292.10371605523562</v>
      </c>
      <c r="I152" s="10"/>
      <c r="J152" s="10">
        <v>0.37537827419528602</v>
      </c>
      <c r="K152" s="10">
        <v>36.095785479106468</v>
      </c>
      <c r="L152" s="10">
        <v>4.348382241480528</v>
      </c>
      <c r="M152" s="10">
        <v>127.72843620666148</v>
      </c>
      <c r="N152" s="10">
        <v>8.8455921588962066E-2</v>
      </c>
      <c r="O152" s="10">
        <v>0.73709191895247306</v>
      </c>
      <c r="P152" s="10">
        <v>-1.2980073518240344E-3</v>
      </c>
      <c r="Q152" s="10">
        <v>0.18461509755430838</v>
      </c>
      <c r="R152" s="10">
        <v>6.6922703513338736E-3</v>
      </c>
    </row>
    <row r="153" spans="1:19">
      <c r="A153" s="208"/>
      <c r="B153" s="1" t="s">
        <v>10</v>
      </c>
      <c r="C153" s="222" t="s">
        <v>46</v>
      </c>
      <c r="D153" s="10">
        <v>487.52626638289951</v>
      </c>
      <c r="E153" s="10">
        <v>138.96448634613168</v>
      </c>
      <c r="F153" s="10">
        <v>241.27140767527416</v>
      </c>
      <c r="G153" s="10">
        <v>983.97332246936628</v>
      </c>
      <c r="H153" s="10">
        <v>1081.4370644648229</v>
      </c>
      <c r="I153" s="10"/>
      <c r="J153" s="10">
        <v>0.43867464967189379</v>
      </c>
      <c r="K153" s="10">
        <v>38.76710502874311</v>
      </c>
      <c r="L153" s="10">
        <v>4.2882294920303474</v>
      </c>
      <c r="M153" s="10">
        <v>126.7014408592315</v>
      </c>
      <c r="N153" s="10">
        <v>4.5972341848006019E-2</v>
      </c>
      <c r="O153" s="10">
        <v>0.68529650192760228</v>
      </c>
      <c r="P153" s="10">
        <v>-7.6104336479526115E-5</v>
      </c>
      <c r="Q153" s="10">
        <v>0.20821212979612397</v>
      </c>
      <c r="R153" s="10">
        <v>6.6525603666276484E-3</v>
      </c>
    </row>
    <row r="154" spans="1:19">
      <c r="A154" s="8"/>
      <c r="B154" s="1" t="s">
        <v>10</v>
      </c>
      <c r="C154" s="222" t="s">
        <v>46</v>
      </c>
      <c r="D154" s="10">
        <v>492.16990539077392</v>
      </c>
      <c r="E154" s="10">
        <v>143.68469147439856</v>
      </c>
      <c r="F154" s="10">
        <v>242.85292972499317</v>
      </c>
      <c r="G154" s="10">
        <v>1020.5533587142502</v>
      </c>
      <c r="H154" s="10">
        <v>1177.5656956598564</v>
      </c>
      <c r="I154" s="10"/>
      <c r="J154" s="10">
        <v>0.38137525136368172</v>
      </c>
      <c r="K154" s="10">
        <v>38.672044122890824</v>
      </c>
      <c r="L154" s="10">
        <v>4.3838200602261237</v>
      </c>
      <c r="M154" s="10">
        <v>128.50563700849952</v>
      </c>
      <c r="N154" s="10">
        <v>7.9216477016038428E-2</v>
      </c>
      <c r="O154" s="10">
        <v>0.67164359127918427</v>
      </c>
      <c r="P154" s="10">
        <v>1.7108856865990289E-2</v>
      </c>
      <c r="Q154" s="10">
        <v>0.20749891313746943</v>
      </c>
      <c r="R154" s="10">
        <v>8.1833466382530886E-3</v>
      </c>
    </row>
    <row r="155" spans="1:19" s="206" customFormat="1">
      <c r="A155" s="40"/>
      <c r="B155" s="1" t="s">
        <v>10</v>
      </c>
      <c r="C155" s="222" t="s">
        <v>46</v>
      </c>
      <c r="D155" s="12">
        <v>561.68725551069122</v>
      </c>
      <c r="E155" s="12">
        <v>152.49202374206766</v>
      </c>
      <c r="F155" s="12">
        <v>291.23504468553591</v>
      </c>
      <c r="G155" s="12">
        <v>938.14555152401078</v>
      </c>
      <c r="H155" s="12">
        <v>391.40964336849351</v>
      </c>
      <c r="I155" s="12"/>
      <c r="J155" s="12">
        <v>0.33125496892038486</v>
      </c>
      <c r="K155" s="12">
        <v>34.154162146893221</v>
      </c>
      <c r="L155" s="12">
        <v>4.342137386223385</v>
      </c>
      <c r="M155" s="12">
        <v>129.84231827264719</v>
      </c>
      <c r="N155" s="12">
        <v>0.16297805161361406</v>
      </c>
      <c r="O155" s="12">
        <v>0.67646435709324715</v>
      </c>
      <c r="P155" s="12">
        <v>3.1827637486701909E-3</v>
      </c>
      <c r="Q155" s="12">
        <v>0.18949068873814609</v>
      </c>
      <c r="R155" s="12">
        <v>2.1696768776748587E-3</v>
      </c>
    </row>
    <row r="156" spans="1:19" s="206" customFormat="1">
      <c r="A156" s="189"/>
      <c r="B156" s="2" t="s">
        <v>6</v>
      </c>
      <c r="C156" s="225"/>
      <c r="D156" s="10">
        <f>AVERAGE(D142:D155)</f>
        <v>488.41335752724729</v>
      </c>
      <c r="E156" s="10">
        <f t="shared" ref="E156:R156" si="17">AVERAGE(E142:E155)</f>
        <v>139.63419179731187</v>
      </c>
      <c r="F156" s="10">
        <f t="shared" si="17"/>
        <v>257.37673823629859</v>
      </c>
      <c r="G156" s="10">
        <f t="shared" si="17"/>
        <v>962.7907999912137</v>
      </c>
      <c r="H156" s="10">
        <f t="shared" si="17"/>
        <v>561.43289643132357</v>
      </c>
      <c r="I156" s="10">
        <f t="shared" si="17"/>
        <v>7.8501002022425215E-2</v>
      </c>
      <c r="J156" s="10">
        <f t="shared" si="17"/>
        <v>0.40666140081492347</v>
      </c>
      <c r="K156" s="10">
        <f t="shared" si="17"/>
        <v>36.627725734251307</v>
      </c>
      <c r="L156" s="10">
        <f t="shared" si="17"/>
        <v>4.4674610963544747</v>
      </c>
      <c r="M156" s="10">
        <f t="shared" si="17"/>
        <v>127.06538780232832</v>
      </c>
      <c r="N156" s="10">
        <f t="shared" si="17"/>
        <v>8.0881701784858789E-2</v>
      </c>
      <c r="O156" s="10">
        <f t="shared" si="17"/>
        <v>0.67204086373433813</v>
      </c>
      <c r="P156" s="10">
        <f t="shared" si="17"/>
        <v>5.3745217901942071E-3</v>
      </c>
      <c r="Q156" s="10">
        <f t="shared" si="17"/>
        <v>0.19717541033050426</v>
      </c>
      <c r="R156" s="10">
        <f t="shared" si="17"/>
        <v>6.2984030629724633E-3</v>
      </c>
    </row>
    <row r="157" spans="1:19" s="206" customFormat="1" ht="12.75">
      <c r="A157" s="9"/>
      <c r="B157" s="7" t="s">
        <v>8</v>
      </c>
      <c r="C157" s="223"/>
      <c r="D157" s="209">
        <v>501.80668653718601</v>
      </c>
      <c r="E157" s="209">
        <v>136.86876965553981</v>
      </c>
      <c r="F157" s="209">
        <v>237.00088600454075</v>
      </c>
      <c r="G157" s="209">
        <v>1014.6101972003627</v>
      </c>
      <c r="H157" s="209">
        <v>778.00673444836877</v>
      </c>
      <c r="I157" s="209">
        <v>3.2720291818026534E-2</v>
      </c>
      <c r="J157" s="209">
        <v>0.41346005623815368</v>
      </c>
      <c r="K157" s="209">
        <v>37.220276671874018</v>
      </c>
      <c r="L157" s="209">
        <v>4.3979842577262946</v>
      </c>
      <c r="M157" s="209">
        <v>119.49134526913153</v>
      </c>
      <c r="N157" s="210">
        <v>9.3062408334410401E-2</v>
      </c>
      <c r="O157" s="209">
        <v>0.77132861102928107</v>
      </c>
      <c r="P157" s="209">
        <v>5.8116692855268012E-3</v>
      </c>
      <c r="Q157" s="209">
        <v>0.21857686785467867</v>
      </c>
      <c r="R157" s="209">
        <v>6.9467027254984754E-3</v>
      </c>
    </row>
    <row r="158" spans="1:19">
      <c r="A158" s="189"/>
      <c r="B158" s="3" t="s">
        <v>9</v>
      </c>
      <c r="C158" s="226"/>
      <c r="D158" s="45">
        <f>(D156/D157)*100</f>
        <v>97.330978368908958</v>
      </c>
      <c r="E158" s="45">
        <f t="shared" ref="E158:R158" si="18">(E156/E157)*100</f>
        <v>102.02049170802943</v>
      </c>
      <c r="F158" s="45">
        <f t="shared" si="18"/>
        <v>108.59737386440295</v>
      </c>
      <c r="G158" s="45">
        <f t="shared" si="18"/>
        <v>94.892679242517431</v>
      </c>
      <c r="H158" s="45">
        <f t="shared" si="18"/>
        <v>72.162986716226456</v>
      </c>
      <c r="I158" s="45">
        <f t="shared" si="18"/>
        <v>239.9153481240555</v>
      </c>
      <c r="J158" s="45">
        <f t="shared" si="18"/>
        <v>98.355668142386605</v>
      </c>
      <c r="K158" s="45">
        <f t="shared" si="18"/>
        <v>98.407988895820111</v>
      </c>
      <c r="L158" s="45">
        <f t="shared" si="18"/>
        <v>101.57974277661692</v>
      </c>
      <c r="M158" s="45">
        <f t="shared" si="18"/>
        <v>106.33856997436735</v>
      </c>
      <c r="N158" s="45">
        <f t="shared" si="18"/>
        <v>86.911249378179136</v>
      </c>
      <c r="O158" s="45">
        <f t="shared" si="18"/>
        <v>87.127698120461162</v>
      </c>
      <c r="P158" s="45">
        <f t="shared" si="18"/>
        <v>92.478107857560772</v>
      </c>
      <c r="Q158" s="45">
        <f t="shared" si="18"/>
        <v>90.208727147465936</v>
      </c>
      <c r="R158" s="45">
        <f t="shared" si="18"/>
        <v>90.667519711958136</v>
      </c>
    </row>
    <row r="159" spans="1:19">
      <c r="A159" s="189"/>
      <c r="B159" s="190"/>
      <c r="C159" s="219"/>
      <c r="D159" s="187"/>
      <c r="E159" s="187"/>
      <c r="J159" s="189"/>
      <c r="O159" s="190"/>
      <c r="P159" s="190"/>
      <c r="Q159" s="190"/>
    </row>
    <row r="160" spans="1:19">
      <c r="A160" s="189"/>
      <c r="B160" s="190"/>
      <c r="C160" s="219"/>
      <c r="D160" s="187"/>
      <c r="I160" s="189"/>
      <c r="J160" s="189"/>
      <c r="K160" s="190"/>
      <c r="L160" s="190"/>
      <c r="M160" s="190"/>
      <c r="N160" s="190"/>
      <c r="O160" s="190"/>
      <c r="P160" s="190"/>
      <c r="Q160" s="190"/>
    </row>
    <row r="161" spans="1:18">
      <c r="A161" s="189"/>
      <c r="B161" s="190"/>
      <c r="C161" s="219"/>
      <c r="D161" s="187"/>
      <c r="I161" s="189"/>
      <c r="J161" s="189"/>
      <c r="N161" s="190"/>
      <c r="O161" s="190"/>
      <c r="P161" s="190"/>
      <c r="Q161" s="190"/>
    </row>
    <row r="162" spans="1:18">
      <c r="A162" s="189"/>
      <c r="B162" s="190"/>
      <c r="C162" s="219"/>
      <c r="H162" s="189"/>
      <c r="I162" s="189"/>
      <c r="J162" s="189"/>
      <c r="L162" s="190"/>
      <c r="M162" s="190"/>
      <c r="N162" s="190"/>
      <c r="O162" s="190"/>
      <c r="P162" s="190"/>
      <c r="Q162" s="190"/>
    </row>
    <row r="163" spans="1:18">
      <c r="A163" s="189"/>
      <c r="B163" s="190"/>
      <c r="C163" s="219"/>
      <c r="D163" s="187"/>
      <c r="K163" s="188"/>
      <c r="Q163" s="190"/>
    </row>
    <row r="164" spans="1:18">
      <c r="A164" s="189"/>
      <c r="B164" s="190"/>
      <c r="C164" s="219"/>
      <c r="D164" s="187"/>
      <c r="K164" s="188"/>
      <c r="Q164" s="190"/>
    </row>
    <row r="165" spans="1:18">
      <c r="A165" s="189"/>
      <c r="B165" s="190"/>
      <c r="C165" s="219"/>
      <c r="D165" s="187"/>
      <c r="K165" s="188"/>
      <c r="R165" s="189"/>
    </row>
    <row r="166" spans="1:18">
      <c r="A166" s="189"/>
      <c r="B166" s="190"/>
      <c r="C166" s="219"/>
      <c r="D166" s="187"/>
      <c r="K166" s="188"/>
      <c r="R166" s="189"/>
    </row>
    <row r="167" spans="1:18">
      <c r="A167" s="189"/>
      <c r="B167" s="190"/>
      <c r="C167" s="219"/>
      <c r="D167" s="187"/>
      <c r="K167" s="188"/>
      <c r="R167" s="189"/>
    </row>
    <row r="168" spans="1:18">
      <c r="A168" s="189"/>
      <c r="B168" s="190"/>
      <c r="C168" s="219"/>
      <c r="D168" s="187"/>
      <c r="K168" s="188"/>
      <c r="R168" s="189"/>
    </row>
    <row r="169" spans="1:18">
      <c r="A169" s="189"/>
      <c r="B169" s="190"/>
      <c r="C169" s="219"/>
      <c r="D169" s="187"/>
      <c r="K169" s="188"/>
      <c r="R169" s="189"/>
    </row>
    <row r="170" spans="1:18">
      <c r="A170" s="189"/>
      <c r="B170" s="190"/>
      <c r="C170" s="219"/>
      <c r="D170" s="187"/>
      <c r="K170" s="188"/>
      <c r="R170" s="189"/>
    </row>
    <row r="171" spans="1:18">
      <c r="A171" s="189"/>
      <c r="B171" s="190"/>
      <c r="C171" s="219"/>
      <c r="D171" s="187"/>
      <c r="K171" s="188"/>
      <c r="R171" s="189"/>
    </row>
    <row r="172" spans="1:18">
      <c r="A172" s="189"/>
      <c r="B172" s="190"/>
      <c r="C172" s="219"/>
      <c r="D172" s="187"/>
      <c r="K172" s="188"/>
      <c r="R172" s="189"/>
    </row>
    <row r="173" spans="1:18">
      <c r="A173" s="189"/>
      <c r="B173" s="190"/>
      <c r="C173" s="219"/>
      <c r="D173" s="187"/>
      <c r="K173" s="188"/>
      <c r="R173" s="189"/>
    </row>
    <row r="174" spans="1:18">
      <c r="A174" s="189"/>
      <c r="B174" s="190"/>
      <c r="C174" s="219"/>
      <c r="D174" s="187"/>
      <c r="K174" s="188"/>
      <c r="R174" s="189"/>
    </row>
    <row r="175" spans="1:18">
      <c r="A175" s="189"/>
      <c r="B175" s="190"/>
      <c r="C175" s="219"/>
      <c r="D175" s="187"/>
      <c r="K175" s="188"/>
      <c r="R175" s="189"/>
    </row>
    <row r="176" spans="1:18">
      <c r="A176" s="189"/>
      <c r="B176" s="190"/>
      <c r="C176" s="219"/>
      <c r="D176" s="187"/>
      <c r="K176" s="188"/>
      <c r="R176" s="189"/>
    </row>
    <row r="177" spans="1:18">
      <c r="A177" s="189"/>
      <c r="B177" s="190"/>
      <c r="C177" s="219"/>
      <c r="D177" s="187"/>
      <c r="K177" s="188"/>
      <c r="R177" s="189"/>
    </row>
    <row r="178" spans="1:18">
      <c r="A178" s="189"/>
      <c r="B178" s="190"/>
      <c r="C178" s="219"/>
      <c r="D178" s="187"/>
      <c r="K178" s="188"/>
      <c r="R178" s="189"/>
    </row>
    <row r="179" spans="1:18">
      <c r="A179" s="189"/>
      <c r="B179" s="190"/>
      <c r="C179" s="219"/>
      <c r="D179" s="187"/>
      <c r="K179" s="188"/>
      <c r="R179" s="189"/>
    </row>
    <row r="180" spans="1:18">
      <c r="A180" s="189"/>
      <c r="B180" s="190"/>
      <c r="C180" s="219"/>
      <c r="D180" s="187"/>
      <c r="K180" s="188"/>
      <c r="R180" s="189"/>
    </row>
    <row r="181" spans="1:18">
      <c r="A181" s="189"/>
      <c r="B181" s="190"/>
      <c r="C181" s="219"/>
      <c r="D181" s="187"/>
      <c r="K181" s="188"/>
      <c r="R181" s="189"/>
    </row>
    <row r="182" spans="1:18">
      <c r="A182" s="189"/>
      <c r="B182" s="190"/>
      <c r="C182" s="219"/>
      <c r="D182" s="187"/>
      <c r="K182" s="188"/>
      <c r="R182" s="189"/>
    </row>
    <row r="183" spans="1:18">
      <c r="A183" s="189"/>
      <c r="B183" s="190"/>
      <c r="C183" s="219"/>
      <c r="D183" s="187"/>
      <c r="K183" s="188"/>
      <c r="R183" s="189"/>
    </row>
    <row r="184" spans="1:18">
      <c r="A184" s="189"/>
      <c r="B184" s="190"/>
      <c r="C184" s="219"/>
      <c r="D184" s="187"/>
      <c r="K184" s="188"/>
      <c r="R184" s="189"/>
    </row>
    <row r="185" spans="1:18">
      <c r="A185" s="189"/>
      <c r="B185" s="190"/>
      <c r="C185" s="219"/>
      <c r="D185" s="187"/>
      <c r="K185" s="188"/>
      <c r="R185" s="189"/>
    </row>
    <row r="186" spans="1:18">
      <c r="A186" s="189"/>
      <c r="B186" s="190"/>
      <c r="C186" s="219"/>
      <c r="D186" s="187"/>
      <c r="K186" s="188"/>
      <c r="R186" s="189"/>
    </row>
    <row r="187" spans="1:18">
      <c r="A187" s="189"/>
      <c r="B187" s="190"/>
      <c r="C187" s="219"/>
      <c r="D187" s="187"/>
      <c r="K187" s="188"/>
      <c r="R187" s="189"/>
    </row>
    <row r="188" spans="1:18">
      <c r="A188" s="189"/>
      <c r="B188" s="190"/>
      <c r="C188" s="219"/>
      <c r="D188" s="187"/>
      <c r="K188" s="188"/>
      <c r="R188" s="189"/>
    </row>
    <row r="189" spans="1:18">
      <c r="A189" s="189"/>
      <c r="B189" s="190"/>
      <c r="C189" s="219"/>
      <c r="D189" s="187"/>
      <c r="K189" s="188"/>
      <c r="R189" s="189"/>
    </row>
    <row r="190" spans="1:18">
      <c r="A190" s="189"/>
      <c r="B190" s="190"/>
      <c r="C190" s="219"/>
      <c r="D190" s="187"/>
      <c r="K190" s="188"/>
      <c r="R190" s="189"/>
    </row>
    <row r="191" spans="1:18">
      <c r="A191" s="189"/>
      <c r="B191" s="190"/>
      <c r="C191" s="219"/>
      <c r="D191" s="187"/>
      <c r="K191" s="188"/>
      <c r="R191" s="189"/>
    </row>
    <row r="192" spans="1:18">
      <c r="A192" s="189"/>
      <c r="B192" s="190"/>
      <c r="C192" s="219"/>
      <c r="D192" s="187"/>
      <c r="K192" s="188"/>
      <c r="R192" s="189"/>
    </row>
    <row r="193" spans="1:18">
      <c r="A193" s="189"/>
      <c r="B193" s="190"/>
      <c r="C193" s="219"/>
      <c r="D193" s="187"/>
      <c r="K193" s="188"/>
      <c r="R193" s="189"/>
    </row>
    <row r="194" spans="1:18">
      <c r="A194" s="189"/>
      <c r="B194" s="190"/>
      <c r="C194" s="219"/>
      <c r="D194" s="187"/>
      <c r="K194" s="188"/>
      <c r="R194" s="189"/>
    </row>
    <row r="195" spans="1:18">
      <c r="A195" s="189"/>
      <c r="B195" s="190"/>
      <c r="C195" s="219"/>
      <c r="D195" s="187"/>
      <c r="K195" s="188"/>
      <c r="R195" s="189"/>
    </row>
    <row r="196" spans="1:18">
      <c r="A196" s="189"/>
      <c r="B196" s="190"/>
      <c r="C196" s="219"/>
      <c r="D196" s="187"/>
      <c r="K196" s="188"/>
      <c r="R196" s="189"/>
    </row>
    <row r="197" spans="1:18">
      <c r="A197" s="189"/>
      <c r="B197" s="190"/>
      <c r="C197" s="219"/>
      <c r="D197" s="187"/>
      <c r="K197" s="188"/>
      <c r="R197" s="189"/>
    </row>
    <row r="198" spans="1:18">
      <c r="A198" s="189"/>
      <c r="B198" s="190"/>
      <c r="C198" s="219"/>
      <c r="D198" s="187"/>
      <c r="K198" s="188"/>
      <c r="R198" s="189"/>
    </row>
    <row r="199" spans="1:18">
      <c r="A199" s="189"/>
      <c r="B199" s="190"/>
      <c r="C199" s="219"/>
      <c r="D199" s="187"/>
      <c r="K199" s="188"/>
      <c r="R199" s="189"/>
    </row>
    <row r="200" spans="1:18">
      <c r="A200" s="189"/>
      <c r="B200" s="190"/>
      <c r="C200" s="219"/>
      <c r="D200" s="187"/>
      <c r="K200" s="188"/>
      <c r="R200" s="189"/>
    </row>
    <row r="201" spans="1:18">
      <c r="A201" s="189"/>
      <c r="B201" s="190"/>
      <c r="C201" s="219"/>
      <c r="D201" s="187"/>
      <c r="K201" s="188"/>
      <c r="R201" s="189"/>
    </row>
    <row r="202" spans="1:18">
      <c r="A202" s="189"/>
      <c r="B202" s="190"/>
      <c r="C202" s="219"/>
      <c r="D202" s="187"/>
      <c r="K202" s="188"/>
      <c r="R202" s="189"/>
    </row>
    <row r="203" spans="1:18">
      <c r="A203" s="189"/>
      <c r="B203" s="190"/>
      <c r="C203" s="219"/>
      <c r="D203" s="187"/>
      <c r="K203" s="188"/>
      <c r="R203" s="189"/>
    </row>
    <row r="204" spans="1:18">
      <c r="A204" s="189"/>
      <c r="B204" s="190"/>
      <c r="C204" s="219"/>
      <c r="D204" s="187"/>
      <c r="K204" s="188"/>
      <c r="R204" s="189"/>
    </row>
    <row r="205" spans="1:18">
      <c r="A205" s="189"/>
      <c r="B205" s="190"/>
      <c r="C205" s="219"/>
      <c r="D205" s="187"/>
      <c r="K205" s="188"/>
      <c r="R205" s="189"/>
    </row>
    <row r="206" spans="1:18">
      <c r="A206" s="189"/>
      <c r="B206" s="190"/>
      <c r="C206" s="219"/>
      <c r="D206" s="187"/>
      <c r="K206" s="188"/>
      <c r="R206" s="189"/>
    </row>
    <row r="207" spans="1:18">
      <c r="A207" s="189"/>
      <c r="B207" s="190"/>
      <c r="C207" s="219"/>
      <c r="D207" s="187"/>
      <c r="K207" s="188"/>
      <c r="R207" s="189"/>
    </row>
    <row r="208" spans="1:18">
      <c r="A208" s="189"/>
      <c r="B208" s="190"/>
      <c r="C208" s="219"/>
      <c r="D208" s="187"/>
      <c r="K208" s="188"/>
      <c r="R208" s="189"/>
    </row>
    <row r="209" spans="1:17">
      <c r="A209" s="189"/>
      <c r="B209" s="190"/>
      <c r="C209" s="212"/>
    </row>
    <row r="210" spans="1:17">
      <c r="A210" s="189"/>
      <c r="B210" s="190"/>
      <c r="C210" s="212"/>
    </row>
    <row r="211" spans="1:17">
      <c r="A211" s="189"/>
      <c r="B211" s="190"/>
      <c r="C211" s="212"/>
    </row>
    <row r="212" spans="1:17">
      <c r="A212" s="189"/>
      <c r="B212" s="190"/>
      <c r="C212" s="212"/>
    </row>
    <row r="213" spans="1:17">
      <c r="A213" s="189"/>
      <c r="B213" s="190"/>
      <c r="C213" s="212"/>
    </row>
    <row r="214" spans="1:17">
      <c r="A214" s="189"/>
      <c r="B214" s="190"/>
      <c r="C214" s="212"/>
    </row>
    <row r="215" spans="1:17">
      <c r="A215" s="189"/>
      <c r="B215" s="190"/>
      <c r="C215" s="212"/>
    </row>
    <row r="216" spans="1:17">
      <c r="A216" s="189"/>
      <c r="B216" s="190"/>
      <c r="C216" s="212"/>
    </row>
    <row r="217" spans="1:17">
      <c r="A217" s="189"/>
      <c r="B217" s="190"/>
      <c r="C217" s="212"/>
    </row>
    <row r="218" spans="1:17">
      <c r="A218" s="189"/>
      <c r="B218" s="190"/>
      <c r="C218" s="212"/>
    </row>
    <row r="219" spans="1:17">
      <c r="A219" s="189"/>
      <c r="B219" s="190"/>
      <c r="C219" s="212"/>
    </row>
    <row r="220" spans="1:17">
      <c r="A220" s="189"/>
      <c r="B220" s="190"/>
      <c r="C220" s="212"/>
    </row>
    <row r="221" spans="1:17">
      <c r="A221" s="189"/>
      <c r="B221" s="190"/>
      <c r="C221" s="212"/>
    </row>
    <row r="222" spans="1:17">
      <c r="A222" s="189"/>
      <c r="J222" s="189"/>
      <c r="Q222" s="190"/>
    </row>
    <row r="223" spans="1:17">
      <c r="A223" s="189"/>
      <c r="J223" s="189"/>
      <c r="Q223" s="190"/>
    </row>
    <row r="224" spans="1:17">
      <c r="A224" s="189"/>
      <c r="J224" s="189"/>
      <c r="Q224" s="190"/>
    </row>
    <row r="225" spans="1:17">
      <c r="A225" s="189"/>
      <c r="J225" s="189"/>
      <c r="Q225" s="190"/>
    </row>
    <row r="226" spans="1:17">
      <c r="A226" s="189"/>
      <c r="J226" s="189"/>
      <c r="Q226" s="190"/>
    </row>
    <row r="227" spans="1:17">
      <c r="A227" s="189"/>
      <c r="J227" s="189"/>
      <c r="Q227" s="190"/>
    </row>
    <row r="228" spans="1:17">
      <c r="A228" s="189"/>
      <c r="J228" s="189"/>
      <c r="Q228" s="190"/>
    </row>
    <row r="229" spans="1:17">
      <c r="A229" s="189"/>
      <c r="J229" s="189"/>
      <c r="Q229" s="190"/>
    </row>
    <row r="230" spans="1:17">
      <c r="J230" s="189"/>
      <c r="Q230" s="190"/>
    </row>
    <row r="231" spans="1:17">
      <c r="J231" s="189"/>
      <c r="Q231" s="190"/>
    </row>
    <row r="232" spans="1:17">
      <c r="J232" s="189"/>
      <c r="Q232" s="190"/>
    </row>
    <row r="233" spans="1:17">
      <c r="J233" s="189"/>
      <c r="Q233" s="190"/>
    </row>
    <row r="234" spans="1:17">
      <c r="J234" s="189"/>
      <c r="Q234" s="190"/>
    </row>
    <row r="235" spans="1:17">
      <c r="J235" s="189"/>
      <c r="Q235" s="19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4"/>
  <sheetViews>
    <sheetView showGridLines="0" tabSelected="1" topLeftCell="D1" workbookViewId="0">
      <selection activeCell="X7" sqref="X7"/>
    </sheetView>
  </sheetViews>
  <sheetFormatPr defaultRowHeight="15"/>
  <cols>
    <col min="1" max="1" width="16.7109375" style="67" bestFit="1" customWidth="1"/>
    <col min="2" max="2" width="12.7109375" style="67" bestFit="1" customWidth="1"/>
    <col min="3" max="3" width="12" style="67" bestFit="1" customWidth="1"/>
    <col min="4" max="4" width="20" style="69" bestFit="1" customWidth="1"/>
    <col min="5" max="5" width="10" style="69" bestFit="1" customWidth="1"/>
    <col min="6" max="6" width="7.140625" style="69" customWidth="1"/>
    <col min="7" max="7" width="6.5703125" style="69" bestFit="1" customWidth="1"/>
    <col min="8" max="8" width="7" style="69" bestFit="1" customWidth="1"/>
    <col min="9" max="10" width="6.5703125" style="69" bestFit="1" customWidth="1"/>
    <col min="11" max="11" width="7" style="69" bestFit="1" customWidth="1"/>
    <col min="12" max="13" width="6.5703125" style="69" bestFit="1" customWidth="1"/>
    <col min="14" max="14" width="7" style="69" bestFit="1" customWidth="1"/>
    <col min="15" max="15" width="7.5703125" style="69" bestFit="1" customWidth="1"/>
    <col min="16" max="21" width="6.5703125" style="69" bestFit="1" customWidth="1"/>
    <col min="22" max="16384" width="9.140625" style="68"/>
  </cols>
  <sheetData>
    <row r="1" spans="1:21" ht="30">
      <c r="A1" s="72" t="s">
        <v>406</v>
      </c>
      <c r="B1" s="253" t="s">
        <v>291</v>
      </c>
      <c r="C1" s="253"/>
      <c r="D1" s="71" t="s">
        <v>149</v>
      </c>
      <c r="E1" s="71"/>
      <c r="F1" s="72" t="s">
        <v>150</v>
      </c>
      <c r="G1" s="67" t="s">
        <v>2</v>
      </c>
      <c r="H1" s="67" t="s">
        <v>3</v>
      </c>
      <c r="I1" s="67" t="s">
        <v>4</v>
      </c>
      <c r="J1" s="67" t="s">
        <v>16</v>
      </c>
      <c r="K1" s="67" t="s">
        <v>17</v>
      </c>
      <c r="L1" s="67" t="s">
        <v>18</v>
      </c>
      <c r="M1" s="67" t="s">
        <v>19</v>
      </c>
      <c r="N1" s="67" t="s">
        <v>20</v>
      </c>
      <c r="O1" s="67" t="s">
        <v>21</v>
      </c>
      <c r="P1" s="67" t="s">
        <v>22</v>
      </c>
      <c r="Q1" s="67" t="s">
        <v>23</v>
      </c>
      <c r="R1" s="67" t="s">
        <v>24</v>
      </c>
      <c r="S1" s="67" t="s">
        <v>25</v>
      </c>
      <c r="T1" s="67" t="s">
        <v>26</v>
      </c>
      <c r="U1" s="67" t="s">
        <v>27</v>
      </c>
    </row>
    <row r="2" spans="1:21">
      <c r="A2" s="72"/>
      <c r="B2" s="72"/>
      <c r="C2" s="72"/>
      <c r="D2" s="71"/>
      <c r="E2" s="71"/>
      <c r="F2" s="72"/>
      <c r="G2" s="87" t="s">
        <v>5</v>
      </c>
      <c r="H2" s="87" t="s">
        <v>5</v>
      </c>
      <c r="I2" s="87" t="s">
        <v>5</v>
      </c>
      <c r="J2" s="87" t="s">
        <v>5</v>
      </c>
      <c r="K2" s="87" t="s">
        <v>5</v>
      </c>
      <c r="L2" s="87" t="s">
        <v>5</v>
      </c>
      <c r="M2" s="87" t="s">
        <v>5</v>
      </c>
      <c r="N2" s="87" t="s">
        <v>5</v>
      </c>
      <c r="O2" s="87" t="s">
        <v>5</v>
      </c>
      <c r="P2" s="87" t="s">
        <v>5</v>
      </c>
      <c r="Q2" s="87" t="s">
        <v>5</v>
      </c>
      <c r="R2" s="87" t="s">
        <v>5</v>
      </c>
      <c r="S2" s="87" t="s">
        <v>5</v>
      </c>
      <c r="T2" s="87" t="s">
        <v>5</v>
      </c>
      <c r="U2" s="87" t="s">
        <v>5</v>
      </c>
    </row>
    <row r="3" spans="1:21">
      <c r="A3" s="77" t="s">
        <v>151</v>
      </c>
      <c r="B3" s="76">
        <v>-24.184895000000001</v>
      </c>
      <c r="C3" s="76">
        <v>30.823321</v>
      </c>
      <c r="D3" s="73">
        <v>37.68</v>
      </c>
      <c r="E3" s="73" t="s">
        <v>89</v>
      </c>
      <c r="F3" s="74">
        <v>8.1</v>
      </c>
      <c r="G3" s="78">
        <v>9439.0384524188394</v>
      </c>
      <c r="H3" s="78">
        <v>31354.237270503669</v>
      </c>
      <c r="I3" s="78">
        <v>211.14356005401766</v>
      </c>
      <c r="J3" s="78">
        <v>10527.452218416927</v>
      </c>
      <c r="K3" s="78">
        <v>29297.996642660037</v>
      </c>
      <c r="L3" s="79">
        <v>214.59916151507258</v>
      </c>
      <c r="M3" s="78">
        <v>947.94042386736407</v>
      </c>
      <c r="N3" s="78">
        <v>58993.307354925455</v>
      </c>
      <c r="O3" s="79">
        <v>23.649738633221315</v>
      </c>
      <c r="P3" s="79">
        <v>71.37418439714186</v>
      </c>
      <c r="Q3" s="80">
        <v>2.6547810892758585</v>
      </c>
      <c r="R3" s="80">
        <v>8.8296951203531426E-2</v>
      </c>
      <c r="S3" s="80">
        <v>4.1323347598564118E-2</v>
      </c>
      <c r="T3" s="79">
        <v>7.6245744759081875</v>
      </c>
      <c r="U3" s="80">
        <v>0.73296651344428276</v>
      </c>
    </row>
    <row r="4" spans="1:21">
      <c r="A4" s="77" t="s">
        <v>152</v>
      </c>
      <c r="B4" s="76">
        <v>-24.233689999999999</v>
      </c>
      <c r="C4" s="76">
        <v>31.285900000000002</v>
      </c>
      <c r="D4" s="73">
        <v>31.2</v>
      </c>
      <c r="E4" s="73" t="s">
        <v>89</v>
      </c>
      <c r="F4" s="74">
        <v>6.03</v>
      </c>
      <c r="G4" s="78">
        <v>19437.385314840671</v>
      </c>
      <c r="H4" s="78">
        <v>1073.3739915373944</v>
      </c>
      <c r="I4" s="78">
        <v>151.33167565096471</v>
      </c>
      <c r="J4" s="78">
        <v>20872.722138978243</v>
      </c>
      <c r="K4" s="78">
        <v>5679.8318152760467</v>
      </c>
      <c r="L4" s="79">
        <v>29.364944659613695</v>
      </c>
      <c r="M4" s="78">
        <v>267.90551882807443</v>
      </c>
      <c r="N4" s="78">
        <v>10170.849343254104</v>
      </c>
      <c r="O4" s="78">
        <v>16.722586250757665</v>
      </c>
      <c r="P4" s="79">
        <v>49.437945767484457</v>
      </c>
      <c r="Q4" s="80">
        <v>1.2014519133392765</v>
      </c>
      <c r="R4" s="80">
        <v>0.12723231427313253</v>
      </c>
      <c r="S4" s="80">
        <v>3.6706298353015504E-2</v>
      </c>
      <c r="T4" s="79">
        <v>13.374692635023001</v>
      </c>
      <c r="U4" s="80">
        <v>0.70716193765460145</v>
      </c>
    </row>
    <row r="5" spans="1:21">
      <c r="A5" s="77" t="s">
        <v>153</v>
      </c>
      <c r="B5" s="76">
        <v>-24.235620000000001</v>
      </c>
      <c r="C5" s="76">
        <v>31.397200000000002</v>
      </c>
      <c r="D5" s="73">
        <v>38.4</v>
      </c>
      <c r="E5" s="73" t="s">
        <v>89</v>
      </c>
      <c r="F5" s="74">
        <v>6.54</v>
      </c>
      <c r="G5" s="78">
        <v>16361.104491983941</v>
      </c>
      <c r="H5" s="78">
        <v>3199.2170159485763</v>
      </c>
      <c r="I5" s="78">
        <v>292.43610295071232</v>
      </c>
      <c r="J5" s="78">
        <v>16163.765837276176</v>
      </c>
      <c r="K5" s="78">
        <v>11758.958687683704</v>
      </c>
      <c r="L5" s="79">
        <v>156.99385005311899</v>
      </c>
      <c r="M5" s="78">
        <v>658.73331130644726</v>
      </c>
      <c r="N5" s="78">
        <v>45412.528431866042</v>
      </c>
      <c r="O5" s="78">
        <v>70.511577848675358</v>
      </c>
      <c r="P5" s="79">
        <v>63.479070804818299</v>
      </c>
      <c r="Q5" s="80">
        <v>0.9657221682969056</v>
      </c>
      <c r="R5" s="80">
        <v>0.23854899594515411</v>
      </c>
      <c r="S5" s="80">
        <v>5.5546753689315581E-2</v>
      </c>
      <c r="T5" s="79">
        <v>11.325227668002896</v>
      </c>
      <c r="U5" s="80">
        <v>0.7021280533414046</v>
      </c>
    </row>
    <row r="6" spans="1:21">
      <c r="A6" s="77" t="s">
        <v>154</v>
      </c>
      <c r="B6" s="76">
        <v>-24.157889999999998</v>
      </c>
      <c r="C6" s="76">
        <v>31.411519999999999</v>
      </c>
      <c r="D6" s="73">
        <v>34.47</v>
      </c>
      <c r="E6" s="73" t="s">
        <v>89</v>
      </c>
      <c r="F6" s="74">
        <v>6.17</v>
      </c>
      <c r="G6" s="78">
        <v>28253.321216247496</v>
      </c>
      <c r="H6" s="78">
        <v>1291.8961791006545</v>
      </c>
      <c r="I6" s="78">
        <v>115.91131090009539</v>
      </c>
      <c r="J6" s="78">
        <v>12563.940928608654</v>
      </c>
      <c r="K6" s="78">
        <v>10695.5396226621</v>
      </c>
      <c r="L6" s="79">
        <v>18.595851588863461</v>
      </c>
      <c r="M6" s="78">
        <v>162.37696957644448</v>
      </c>
      <c r="N6" s="78">
        <v>8071.4986264132449</v>
      </c>
      <c r="O6" s="78">
        <v>8.3091595969872465</v>
      </c>
      <c r="P6" s="79">
        <v>18.120064772556852</v>
      </c>
      <c r="Q6" s="80">
        <v>0.54899543769753534</v>
      </c>
      <c r="R6" s="80">
        <v>4.2853010315644084E-2</v>
      </c>
      <c r="S6" s="80">
        <v>2.6108853845595931E-2</v>
      </c>
      <c r="T6" s="79">
        <v>12.686336456116475</v>
      </c>
      <c r="U6" s="80">
        <v>0.513913899113702</v>
      </c>
    </row>
    <row r="7" spans="1:21">
      <c r="A7" s="77" t="s">
        <v>155</v>
      </c>
      <c r="B7" s="76">
        <v>-24.16272</v>
      </c>
      <c r="C7" s="76">
        <v>31.350750000000001</v>
      </c>
      <c r="D7" s="73">
        <v>29.66</v>
      </c>
      <c r="E7" s="73" t="s">
        <v>89</v>
      </c>
      <c r="F7" s="74">
        <v>6.17</v>
      </c>
      <c r="G7" s="78">
        <v>27079.168098887454</v>
      </c>
      <c r="H7" s="78">
        <v>5184.1872595241357</v>
      </c>
      <c r="I7" s="78">
        <v>172.66233791057087</v>
      </c>
      <c r="J7" s="78">
        <v>8082.4423244714808</v>
      </c>
      <c r="K7" s="78">
        <v>15771.983904568402</v>
      </c>
      <c r="L7" s="79">
        <v>53.948145715832716</v>
      </c>
      <c r="M7" s="78">
        <v>313.91226169361789</v>
      </c>
      <c r="N7" s="78">
        <v>20317.620699556428</v>
      </c>
      <c r="O7" s="78">
        <v>20.935503865935182</v>
      </c>
      <c r="P7" s="79">
        <v>30.786843113377895</v>
      </c>
      <c r="Q7" s="80">
        <v>0.60792932322733317</v>
      </c>
      <c r="R7" s="80">
        <v>9.3315074650646687E-2</v>
      </c>
      <c r="S7" s="80">
        <v>4.3526673269847792E-2</v>
      </c>
      <c r="T7" s="79">
        <v>8.7758169571761204</v>
      </c>
      <c r="U7" s="80">
        <v>0.29189378502810204</v>
      </c>
    </row>
    <row r="8" spans="1:21">
      <c r="A8" s="77" t="s">
        <v>156</v>
      </c>
      <c r="B8" s="76">
        <v>-24.122330000000002</v>
      </c>
      <c r="C8" s="76">
        <v>31.232320000000001</v>
      </c>
      <c r="D8" s="73">
        <v>17.920000000000002</v>
      </c>
      <c r="E8" s="73" t="s">
        <v>89</v>
      </c>
      <c r="F8" s="74">
        <v>7.81</v>
      </c>
      <c r="G8" s="78">
        <v>18559.943065918837</v>
      </c>
      <c r="H8" s="78">
        <v>25125.998810720037</v>
      </c>
      <c r="I8" s="78">
        <v>563.17551244718288</v>
      </c>
      <c r="J8" s="78">
        <v>9200.0178631443632</v>
      </c>
      <c r="K8" s="78">
        <v>30938.090518868539</v>
      </c>
      <c r="L8" s="79">
        <v>93.533372767930089</v>
      </c>
      <c r="M8" s="78">
        <v>652.40919930248162</v>
      </c>
      <c r="N8" s="78">
        <v>46039.814570163362</v>
      </c>
      <c r="O8" s="78">
        <v>64.320301787967878</v>
      </c>
      <c r="P8" s="79">
        <v>113.49599724755301</v>
      </c>
      <c r="Q8" s="80">
        <v>1.0486295000044208</v>
      </c>
      <c r="R8" s="80">
        <v>0.25447380444752027</v>
      </c>
      <c r="S8" s="80">
        <v>8.4744365851550485E-2</v>
      </c>
      <c r="T8" s="79">
        <v>8.3727775064367105</v>
      </c>
      <c r="U8" s="80">
        <v>0.50094842871977585</v>
      </c>
    </row>
    <row r="9" spans="1:21">
      <c r="A9" s="77" t="s">
        <v>157</v>
      </c>
      <c r="B9" s="76">
        <v>-24.020114</v>
      </c>
      <c r="C9" s="76">
        <v>31.2335463613</v>
      </c>
      <c r="D9" s="73">
        <v>11.26</v>
      </c>
      <c r="E9" s="73" t="s">
        <v>89</v>
      </c>
      <c r="F9" s="74">
        <v>6.34</v>
      </c>
      <c r="G9" s="78">
        <v>9056.1532871853069</v>
      </c>
      <c r="H9" s="78">
        <v>8301.394803023446</v>
      </c>
      <c r="I9" s="78">
        <v>200.52021422102544</v>
      </c>
      <c r="J9" s="78">
        <v>18525.179830572382</v>
      </c>
      <c r="K9" s="78">
        <v>3687.0646787127489</v>
      </c>
      <c r="L9" s="79">
        <v>46.294814983541713</v>
      </c>
      <c r="M9" s="78">
        <v>223.36932608254673</v>
      </c>
      <c r="N9" s="78">
        <v>17803.967677148583</v>
      </c>
      <c r="O9" s="78">
        <v>68.580403385115545</v>
      </c>
      <c r="P9" s="78">
        <v>22.527556915099446</v>
      </c>
      <c r="Q9" s="80">
        <v>0.7765033456545094</v>
      </c>
      <c r="R9" s="80">
        <v>0.10951167468630237</v>
      </c>
      <c r="S9" s="80">
        <v>4.8356913707652709E-2</v>
      </c>
      <c r="T9" s="79">
        <v>8.9735195363195235</v>
      </c>
      <c r="U9" s="80">
        <v>0.86052596886083355</v>
      </c>
    </row>
    <row r="10" spans="1:21">
      <c r="A10" s="77" t="s">
        <v>158</v>
      </c>
      <c r="B10" s="76">
        <v>-23.9061594924</v>
      </c>
      <c r="C10" s="76">
        <v>31.335771622599999</v>
      </c>
      <c r="D10" s="73">
        <v>23.22</v>
      </c>
      <c r="E10" s="73" t="s">
        <v>89</v>
      </c>
      <c r="F10" s="74">
        <v>6.17</v>
      </c>
      <c r="G10" s="78">
        <v>5953.9092675579732</v>
      </c>
      <c r="H10" s="78">
        <v>10003.355556554792</v>
      </c>
      <c r="I10" s="78">
        <v>459.78311740509446</v>
      </c>
      <c r="J10" s="78">
        <v>15360.775652963503</v>
      </c>
      <c r="K10" s="78">
        <v>10116.262823671428</v>
      </c>
      <c r="L10" s="79">
        <v>155.73022001893821</v>
      </c>
      <c r="M10" s="78">
        <v>1018.091204157524</v>
      </c>
      <c r="N10" s="78">
        <v>71518.237065003792</v>
      </c>
      <c r="O10" s="78">
        <v>69.871047582988353</v>
      </c>
      <c r="P10" s="79">
        <v>83.212050845669737</v>
      </c>
      <c r="Q10" s="80">
        <v>1.3900175330457996</v>
      </c>
      <c r="R10" s="80">
        <v>0.43322888871399656</v>
      </c>
      <c r="S10" s="80">
        <v>6.9286430559310802E-2</v>
      </c>
      <c r="T10" s="79">
        <v>7.8283872021160574</v>
      </c>
      <c r="U10" s="80">
        <v>0.50026334429701391</v>
      </c>
    </row>
    <row r="11" spans="1:21">
      <c r="A11" s="77" t="s">
        <v>159</v>
      </c>
      <c r="B11" s="76">
        <v>-23.882494829599999</v>
      </c>
      <c r="C11" s="76">
        <v>31.237875487899998</v>
      </c>
      <c r="D11" s="73">
        <v>16.43</v>
      </c>
      <c r="E11" s="73" t="s">
        <v>89</v>
      </c>
      <c r="F11" s="74">
        <v>5.99</v>
      </c>
      <c r="G11" s="78">
        <v>12715.885504357502</v>
      </c>
      <c r="H11" s="78">
        <v>397.83181342164715</v>
      </c>
      <c r="I11" s="78">
        <v>91.820060463858638</v>
      </c>
      <c r="J11" s="78">
        <v>39287.734880416108</v>
      </c>
      <c r="K11" s="78">
        <v>2742.3862894737786</v>
      </c>
      <c r="L11" s="79">
        <v>22.384719792852692</v>
      </c>
      <c r="M11" s="78">
        <v>88.232666110465132</v>
      </c>
      <c r="N11" s="78">
        <v>5884.8623848069874</v>
      </c>
      <c r="O11" s="78">
        <v>9.141771959417234</v>
      </c>
      <c r="P11" s="79">
        <v>7.0469857699686251</v>
      </c>
      <c r="Q11" s="80">
        <v>0.62298303893070606</v>
      </c>
      <c r="R11" s="80">
        <v>4.7102901946559132E-2</v>
      </c>
      <c r="S11" s="80">
        <v>9.118209975000232E-3</v>
      </c>
      <c r="T11" s="79">
        <v>17.617180496969063</v>
      </c>
      <c r="U11" s="80">
        <v>0.49900292688429582</v>
      </c>
    </row>
    <row r="12" spans="1:21">
      <c r="A12" s="77" t="s">
        <v>160</v>
      </c>
      <c r="B12" s="76">
        <v>-23.838204896699999</v>
      </c>
      <c r="C12" s="76">
        <v>31.314552727399999</v>
      </c>
      <c r="D12" s="73">
        <v>25.46</v>
      </c>
      <c r="E12" s="73" t="s">
        <v>89</v>
      </c>
      <c r="F12" s="74">
        <v>6.97</v>
      </c>
      <c r="G12" s="78">
        <v>23579.153125299799</v>
      </c>
      <c r="H12" s="78">
        <v>7590.8921759280347</v>
      </c>
      <c r="I12" s="78">
        <v>289.37486468343837</v>
      </c>
      <c r="J12" s="78">
        <v>12856.12450846681</v>
      </c>
      <c r="K12" s="78">
        <v>23413.072612338397</v>
      </c>
      <c r="L12" s="79">
        <v>148.35488311899036</v>
      </c>
      <c r="M12" s="78">
        <v>731.98039246683993</v>
      </c>
      <c r="N12" s="78">
        <v>44507.731941516948</v>
      </c>
      <c r="O12" s="78">
        <v>44.274755662825292</v>
      </c>
      <c r="P12" s="79">
        <v>65.917746403107031</v>
      </c>
      <c r="Q12" s="80">
        <v>0.80396123301047839</v>
      </c>
      <c r="R12" s="80">
        <v>9.7921310539574855E-2</v>
      </c>
      <c r="S12" s="80">
        <v>7.220103527650433E-2</v>
      </c>
      <c r="T12" s="79">
        <v>7.8265340243183621</v>
      </c>
      <c r="U12" s="80">
        <v>0.62736771913085998</v>
      </c>
    </row>
    <row r="13" spans="1:21">
      <c r="A13" s="77" t="s">
        <v>161</v>
      </c>
      <c r="B13" s="76">
        <v>-23.686630000000001</v>
      </c>
      <c r="C13" s="76">
        <v>31.208269999999999</v>
      </c>
      <c r="D13" s="73">
        <v>35.18</v>
      </c>
      <c r="E13" s="73" t="s">
        <v>89</v>
      </c>
      <c r="F13" s="74">
        <v>7.94</v>
      </c>
      <c r="G13" s="78">
        <v>26211.499363296982</v>
      </c>
      <c r="H13" s="78">
        <v>6302.6168109380696</v>
      </c>
      <c r="I13" s="78">
        <v>344.36781658239073</v>
      </c>
      <c r="J13" s="78">
        <v>15431.823241253298</v>
      </c>
      <c r="K13" s="78">
        <v>20812.086560975462</v>
      </c>
      <c r="L13" s="79">
        <v>85.412265303077362</v>
      </c>
      <c r="M13" s="78">
        <v>462.13960647349506</v>
      </c>
      <c r="N13" s="78">
        <v>27373.398742186153</v>
      </c>
      <c r="O13" s="78">
        <v>16.173157685485155</v>
      </c>
      <c r="P13" s="79">
        <v>39.866808709357535</v>
      </c>
      <c r="Q13" s="80">
        <v>0.89530435870195557</v>
      </c>
      <c r="R13" s="80">
        <v>6.9620544185303307E-2</v>
      </c>
      <c r="S13" s="80">
        <v>4.5832733257952868E-2</v>
      </c>
      <c r="T13" s="79">
        <v>9.8532109186690224</v>
      </c>
      <c r="U13" s="80">
        <v>0.81442496746302284</v>
      </c>
    </row>
    <row r="14" spans="1:21">
      <c r="A14" s="81" t="s">
        <v>162</v>
      </c>
      <c r="B14" s="76">
        <v>-23.6024221433</v>
      </c>
      <c r="C14" s="76">
        <v>31.2244923849</v>
      </c>
      <c r="D14" s="73">
        <v>44.74</v>
      </c>
      <c r="E14" s="73" t="s">
        <v>89</v>
      </c>
      <c r="F14" s="74">
        <v>5.96</v>
      </c>
      <c r="G14" s="78">
        <v>13438.018906718204</v>
      </c>
      <c r="H14" s="78">
        <v>8515.929610035424</v>
      </c>
      <c r="I14" s="78">
        <v>168.68102098966401</v>
      </c>
      <c r="J14" s="78">
        <v>15717.408240551262</v>
      </c>
      <c r="K14" s="78">
        <v>9761.1450869216023</v>
      </c>
      <c r="L14" s="79">
        <v>103.01784267663037</v>
      </c>
      <c r="M14" s="78">
        <v>649.40544083553698</v>
      </c>
      <c r="N14" s="78">
        <v>35592.21769397051</v>
      </c>
      <c r="O14" s="78">
        <v>26.666050347328888</v>
      </c>
      <c r="P14" s="79">
        <v>42.667255096243309</v>
      </c>
      <c r="Q14" s="80">
        <v>0.8930887233385657</v>
      </c>
      <c r="R14" s="80">
        <v>0.12307260457997027</v>
      </c>
      <c r="S14" s="80">
        <v>4.0207384399441708E-2</v>
      </c>
      <c r="T14" s="79">
        <v>9.9220996573269389</v>
      </c>
      <c r="U14" s="80">
        <v>0.45384468990655297</v>
      </c>
    </row>
    <row r="15" spans="1:21">
      <c r="A15" s="81" t="s">
        <v>163</v>
      </c>
      <c r="B15" s="76">
        <v>-23.4943573716</v>
      </c>
      <c r="C15" s="76">
        <v>31.250420253200001</v>
      </c>
      <c r="D15" s="73">
        <v>56.6</v>
      </c>
      <c r="E15" s="73" t="s">
        <v>89</v>
      </c>
      <c r="F15" s="74">
        <v>6.83</v>
      </c>
      <c r="G15" s="78">
        <v>23689.396675292672</v>
      </c>
      <c r="H15" s="78">
        <v>4818.8849574595388</v>
      </c>
      <c r="I15" s="78">
        <v>139.86421617206042</v>
      </c>
      <c r="J15" s="78">
        <v>17018.065048995748</v>
      </c>
      <c r="K15" s="78">
        <v>12294.203842216772</v>
      </c>
      <c r="L15" s="79">
        <v>51.466267318071239</v>
      </c>
      <c r="M15" s="78">
        <v>294.22762413825905</v>
      </c>
      <c r="N15" s="78">
        <v>17798.309307764008</v>
      </c>
      <c r="O15" s="78">
        <v>14.214358518161811</v>
      </c>
      <c r="P15" s="79">
        <v>24.888912252200811</v>
      </c>
      <c r="Q15" s="80">
        <v>0.84847293995426121</v>
      </c>
      <c r="R15" s="80">
        <v>8.5436814288413584E-2</v>
      </c>
      <c r="S15" s="80">
        <v>3.2639841203938369E-2</v>
      </c>
      <c r="T15" s="79">
        <v>13.435338853349396</v>
      </c>
      <c r="U15" s="80">
        <v>0.34249781720954614</v>
      </c>
    </row>
    <row r="16" spans="1:21">
      <c r="A16" s="81" t="s">
        <v>164</v>
      </c>
      <c r="B16" s="76">
        <v>-23.877915000000002</v>
      </c>
      <c r="C16" s="76">
        <v>31.266151000000001</v>
      </c>
      <c r="D16" s="73">
        <v>18.87</v>
      </c>
      <c r="E16" s="73" t="s">
        <v>89</v>
      </c>
      <c r="F16" s="74">
        <v>6.1</v>
      </c>
      <c r="G16" s="78">
        <v>20193.520574518814</v>
      </c>
      <c r="H16" s="78">
        <v>936.9587244169104</v>
      </c>
      <c r="I16" s="78">
        <v>161.47605287751793</v>
      </c>
      <c r="J16" s="78">
        <v>34265.190398644736</v>
      </c>
      <c r="K16" s="78">
        <v>6358.6456795434897</v>
      </c>
      <c r="L16" s="79">
        <v>19.7410358951871</v>
      </c>
      <c r="M16" s="78">
        <v>158.81115429482034</v>
      </c>
      <c r="N16" s="78">
        <v>7894.7162049870658</v>
      </c>
      <c r="O16" s="79">
        <v>10.924047716812767</v>
      </c>
      <c r="P16" s="79">
        <v>13.199306623297204</v>
      </c>
      <c r="Q16" s="80">
        <v>0.5470249168476925</v>
      </c>
      <c r="R16" s="80">
        <v>6.680766546555765E-2</v>
      </c>
      <c r="S16" s="80">
        <v>1.5252746260116974E-2</v>
      </c>
      <c r="T16" s="79">
        <v>21.093047473588435</v>
      </c>
      <c r="U16" s="80">
        <v>0.82306950319277727</v>
      </c>
    </row>
    <row r="17" spans="1:21">
      <c r="A17" s="67" t="s">
        <v>165</v>
      </c>
      <c r="B17" s="67">
        <v>-24.3582</v>
      </c>
      <c r="C17" s="67">
        <v>31.255400000000002</v>
      </c>
      <c r="D17" s="69">
        <v>42.89</v>
      </c>
      <c r="E17" s="73" t="s">
        <v>89</v>
      </c>
      <c r="F17" s="75">
        <v>5.7389999999999999</v>
      </c>
      <c r="G17" s="82">
        <v>16658.449519851623</v>
      </c>
      <c r="H17" s="82">
        <v>1103.0412090683619</v>
      </c>
      <c r="I17" s="82">
        <v>109.27033147239774</v>
      </c>
      <c r="J17" s="82">
        <v>14345.940809687103</v>
      </c>
      <c r="K17" s="82">
        <v>5936.8653203553549</v>
      </c>
      <c r="L17" s="83">
        <v>27.087562233882188</v>
      </c>
      <c r="M17" s="82">
        <v>140.16646132143291</v>
      </c>
      <c r="N17" s="82">
        <v>9459.1916532439172</v>
      </c>
      <c r="O17" s="83">
        <v>11.178934110454284</v>
      </c>
      <c r="P17" s="83">
        <v>16.977897065372908</v>
      </c>
      <c r="Q17" s="84">
        <v>0.40652900972096612</v>
      </c>
      <c r="R17" s="84">
        <v>7.7932899713412357E-2</v>
      </c>
      <c r="S17" s="85">
        <v>1.10150199087091E-2</v>
      </c>
      <c r="T17" s="83">
        <v>8.2565575649001364</v>
      </c>
      <c r="U17" s="85">
        <v>0.19407188860702565</v>
      </c>
    </row>
    <row r="18" spans="1:21">
      <c r="A18" s="67" t="s">
        <v>166</v>
      </c>
      <c r="B18" s="67">
        <v>-24.299700000000001</v>
      </c>
      <c r="C18" s="67">
        <v>31.238700000000001</v>
      </c>
      <c r="D18" s="69">
        <v>36.04</v>
      </c>
      <c r="E18" s="73" t="s">
        <v>89</v>
      </c>
      <c r="F18" s="75">
        <v>5.907</v>
      </c>
      <c r="G18" s="82">
        <v>20920.912593603865</v>
      </c>
      <c r="H18" s="82">
        <v>846.372040848334</v>
      </c>
      <c r="I18" s="82">
        <v>71.431416376582149</v>
      </c>
      <c r="J18" s="82">
        <v>9130.0847816264413</v>
      </c>
      <c r="K18" s="82">
        <v>7116.3486433718426</v>
      </c>
      <c r="L18" s="83">
        <v>13.727063230706204</v>
      </c>
      <c r="M18" s="82">
        <v>124.86930582497288</v>
      </c>
      <c r="N18" s="82">
        <v>5614.7144510242097</v>
      </c>
      <c r="O18" s="84">
        <v>5.8806707239046583</v>
      </c>
      <c r="P18" s="84">
        <v>9.4961183002817577</v>
      </c>
      <c r="Q18" s="84">
        <v>0.26328372321688126</v>
      </c>
      <c r="R18" s="84">
        <v>4.8976993929988E-2</v>
      </c>
      <c r="S18" s="85">
        <v>1.5373801186770035E-2</v>
      </c>
      <c r="T18" s="83">
        <v>6.7282834729296592</v>
      </c>
      <c r="U18" s="85">
        <v>0.20310184861946623</v>
      </c>
    </row>
    <row r="19" spans="1:21">
      <c r="A19" s="67" t="s">
        <v>167</v>
      </c>
      <c r="B19" s="67">
        <v>-24.194500000000001</v>
      </c>
      <c r="C19" s="67">
        <v>31.214099999999998</v>
      </c>
      <c r="D19" s="69">
        <v>24.14</v>
      </c>
      <c r="E19" s="73" t="s">
        <v>89</v>
      </c>
      <c r="F19" s="75">
        <v>5.7969999999999997</v>
      </c>
      <c r="G19" s="82">
        <v>21694.617107518636</v>
      </c>
      <c r="H19" s="82">
        <v>1822.4335610546289</v>
      </c>
      <c r="I19" s="82">
        <v>131.00649852275035</v>
      </c>
      <c r="J19" s="82">
        <v>11438.004329848973</v>
      </c>
      <c r="K19" s="82">
        <v>9186.1464037142759</v>
      </c>
      <c r="L19" s="83">
        <v>30.841134647006822</v>
      </c>
      <c r="M19" s="82">
        <v>188.19056435961122</v>
      </c>
      <c r="N19" s="82">
        <v>11731.297486742065</v>
      </c>
      <c r="O19" s="83">
        <v>14.953379406785771</v>
      </c>
      <c r="P19" s="83">
        <v>20.605525341949441</v>
      </c>
      <c r="Q19" s="84">
        <v>0.50454709705790823</v>
      </c>
      <c r="R19" s="84">
        <v>0.14678161888000177</v>
      </c>
      <c r="S19" s="85">
        <v>2.078645001325314E-2</v>
      </c>
      <c r="T19" s="83">
        <v>7.6804950845842708</v>
      </c>
      <c r="U19" s="85">
        <v>0.22802629995663967</v>
      </c>
    </row>
    <row r="20" spans="1:21">
      <c r="A20" s="67" t="s">
        <v>168</v>
      </c>
      <c r="B20" s="67">
        <v>-24.145067000000001</v>
      </c>
      <c r="C20" s="67">
        <v>31.133645999999999</v>
      </c>
      <c r="D20" s="69">
        <v>17.34</v>
      </c>
      <c r="E20" s="73" t="s">
        <v>89</v>
      </c>
      <c r="F20" s="75">
        <v>5.8769999999999998</v>
      </c>
      <c r="G20" s="82">
        <v>18265.340040954132</v>
      </c>
      <c r="H20" s="82">
        <v>1794.1382921963555</v>
      </c>
      <c r="I20" s="82">
        <v>151.84274192883845</v>
      </c>
      <c r="J20" s="82">
        <v>9596.445923336425</v>
      </c>
      <c r="K20" s="82">
        <v>9786.5418676922145</v>
      </c>
      <c r="L20" s="83">
        <v>27.314377412245676</v>
      </c>
      <c r="M20" s="82">
        <v>289.24868211319665</v>
      </c>
      <c r="N20" s="82">
        <v>11985.447094835146</v>
      </c>
      <c r="O20" s="83">
        <v>17.552659899260586</v>
      </c>
      <c r="P20" s="83">
        <v>21.63526436010563</v>
      </c>
      <c r="Q20" s="84">
        <v>0.42430068930357984</v>
      </c>
      <c r="R20" s="84">
        <v>7.6835635549377737E-2</v>
      </c>
      <c r="S20" s="85">
        <v>2.6450768216056089E-2</v>
      </c>
      <c r="T20" s="83">
        <v>8.1082022895493449</v>
      </c>
      <c r="U20" s="85">
        <v>0.29360988711124947</v>
      </c>
    </row>
    <row r="21" spans="1:21">
      <c r="A21" s="67" t="s">
        <v>169</v>
      </c>
      <c r="B21" s="67">
        <v>-24.145052</v>
      </c>
      <c r="C21" s="67">
        <v>31.350429999999999</v>
      </c>
      <c r="D21" s="69">
        <v>28.38</v>
      </c>
      <c r="E21" s="73" t="s">
        <v>89</v>
      </c>
      <c r="F21" s="75">
        <v>6.2960000000000003</v>
      </c>
      <c r="G21" s="82">
        <v>30891.600025078522</v>
      </c>
      <c r="H21" s="82">
        <v>4822.8837456861756</v>
      </c>
      <c r="I21" s="82">
        <v>149.9419911821827</v>
      </c>
      <c r="J21" s="82">
        <v>5319.136981643971</v>
      </c>
      <c r="K21" s="82">
        <v>18315.114226759873</v>
      </c>
      <c r="L21" s="83">
        <v>64.317148442724047</v>
      </c>
      <c r="M21" s="82">
        <v>376.72567219643423</v>
      </c>
      <c r="N21" s="82">
        <v>21550.997221658952</v>
      </c>
      <c r="O21" s="84">
        <v>8.5864119388689737</v>
      </c>
      <c r="P21" s="83">
        <v>27.060653638418732</v>
      </c>
      <c r="Q21" s="84">
        <v>0.26584196914584773</v>
      </c>
      <c r="R21" s="84">
        <v>6.5014549968170104E-2</v>
      </c>
      <c r="S21" s="85">
        <v>2.2242786071983399E-2</v>
      </c>
      <c r="T21" s="83">
        <v>5.52986481888132</v>
      </c>
      <c r="U21" s="85">
        <v>0.16468333860250539</v>
      </c>
    </row>
    <row r="22" spans="1:21">
      <c r="A22" s="67" t="s">
        <v>170</v>
      </c>
      <c r="B22" s="67">
        <v>-24.181906999999999</v>
      </c>
      <c r="C22" s="67">
        <v>31.383745999999999</v>
      </c>
      <c r="D22" s="69">
        <v>33.700000000000003</v>
      </c>
      <c r="E22" s="73" t="s">
        <v>89</v>
      </c>
      <c r="F22" s="75">
        <v>6.5389999999999997</v>
      </c>
      <c r="G22" s="82">
        <v>33043.994964589845</v>
      </c>
      <c r="H22" s="82">
        <v>2379.4163486114794</v>
      </c>
      <c r="I22" s="82">
        <v>192.17590894674044</v>
      </c>
      <c r="J22" s="82">
        <v>8936.0517748514267</v>
      </c>
      <c r="K22" s="82">
        <v>18698.69832697757</v>
      </c>
      <c r="L22" s="83">
        <v>26.954978781273933</v>
      </c>
      <c r="M22" s="82">
        <v>304.41804621031895</v>
      </c>
      <c r="N22" s="82">
        <v>13654.556806174383</v>
      </c>
      <c r="O22" s="83">
        <v>11.486233931545781</v>
      </c>
      <c r="P22" s="83">
        <v>26.43671545987926</v>
      </c>
      <c r="Q22" s="84">
        <v>0.21422180339768035</v>
      </c>
      <c r="R22" s="84">
        <v>0.10203910575243504</v>
      </c>
      <c r="S22" s="85">
        <v>3.5098601325104922E-2</v>
      </c>
      <c r="T22" s="83">
        <v>8.8268137551719441</v>
      </c>
      <c r="U22" s="85">
        <v>0.33360317823330637</v>
      </c>
    </row>
    <row r="23" spans="1:21">
      <c r="A23" s="67" t="s">
        <v>171</v>
      </c>
      <c r="B23" s="67">
        <v>-24.214963999999998</v>
      </c>
      <c r="C23" s="67">
        <v>31.415296000000001</v>
      </c>
      <c r="D23" s="69">
        <v>38.24</v>
      </c>
      <c r="E23" s="73" t="s">
        <v>89</v>
      </c>
      <c r="F23" s="75">
        <v>6.3860000000000001</v>
      </c>
      <c r="G23" s="82">
        <v>18238.23293378382</v>
      </c>
      <c r="H23" s="82">
        <v>1536.4612147159642</v>
      </c>
      <c r="I23" s="82">
        <v>163.44637391684606</v>
      </c>
      <c r="J23" s="82">
        <v>15112.187148409685</v>
      </c>
      <c r="K23" s="82">
        <v>7212.1533561147871</v>
      </c>
      <c r="L23" s="83">
        <v>47.628600761166091</v>
      </c>
      <c r="M23" s="82">
        <v>276.66476054979984</v>
      </c>
      <c r="N23" s="82">
        <v>15882.807025300472</v>
      </c>
      <c r="O23" s="83">
        <v>21.236420755527782</v>
      </c>
      <c r="P23" s="83">
        <v>20.938649194204523</v>
      </c>
      <c r="Q23" s="84">
        <v>0.39047621819679107</v>
      </c>
      <c r="R23" s="84">
        <v>0.13516457685946781</v>
      </c>
      <c r="S23" s="85">
        <v>2.8073093101040586E-2</v>
      </c>
      <c r="T23" s="83">
        <v>8.4012238280255662</v>
      </c>
      <c r="U23" s="85">
        <v>0.34938799844620855</v>
      </c>
    </row>
    <row r="24" spans="1:21">
      <c r="A24" s="67" t="s">
        <v>172</v>
      </c>
      <c r="B24" s="67">
        <v>-24.0914</v>
      </c>
      <c r="C24" s="67">
        <v>31.185099999999998</v>
      </c>
      <c r="D24" s="69">
        <v>12.61</v>
      </c>
      <c r="E24" s="73" t="s">
        <v>89</v>
      </c>
      <c r="F24" s="75">
        <v>6.8380000000000001</v>
      </c>
      <c r="G24" s="82">
        <v>36453.310426493139</v>
      </c>
      <c r="H24" s="82">
        <v>13933.689774449029</v>
      </c>
      <c r="I24" s="82">
        <v>236.88742336235077</v>
      </c>
      <c r="J24" s="82">
        <v>5501.036418774961</v>
      </c>
      <c r="K24" s="82">
        <v>17434.363700906437</v>
      </c>
      <c r="L24" s="83">
        <v>28.008119559525593</v>
      </c>
      <c r="M24" s="82">
        <v>276.41004050628288</v>
      </c>
      <c r="N24" s="82">
        <v>14681.73274524417</v>
      </c>
      <c r="O24" s="83">
        <v>39.808182405170683</v>
      </c>
      <c r="P24" s="83">
        <v>30.952536330937725</v>
      </c>
      <c r="Q24" s="84">
        <v>0.244596026196431</v>
      </c>
      <c r="R24" s="84">
        <v>2.9602821690473981E-2</v>
      </c>
      <c r="S24" s="85">
        <v>3.168669475018511E-2</v>
      </c>
      <c r="T24" s="83">
        <v>7.7097061707978929</v>
      </c>
      <c r="U24" s="85">
        <v>0.31598280183629518</v>
      </c>
    </row>
    <row r="25" spans="1:21">
      <c r="A25" s="67" t="s">
        <v>173</v>
      </c>
      <c r="B25" s="67">
        <v>-24.047470000000001</v>
      </c>
      <c r="C25" s="67">
        <v>31.176839999999999</v>
      </c>
      <c r="D25" s="69">
        <v>8.06</v>
      </c>
      <c r="E25" s="73" t="s">
        <v>89</v>
      </c>
      <c r="F25" s="75">
        <v>6.5449999999999999</v>
      </c>
      <c r="G25" s="82">
        <v>20705.48320013949</v>
      </c>
      <c r="H25" s="82">
        <v>24224.151343818816</v>
      </c>
      <c r="I25" s="82">
        <v>570.75903689468146</v>
      </c>
      <c r="J25" s="82">
        <v>9182.8236371610583</v>
      </c>
      <c r="K25" s="82">
        <v>32683.331947920542</v>
      </c>
      <c r="L25" s="82">
        <v>217.27087172171261</v>
      </c>
      <c r="M25" s="82">
        <v>1207.7146924517754</v>
      </c>
      <c r="N25" s="82">
        <v>66301.855657434324</v>
      </c>
      <c r="O25" s="83">
        <v>74.165031996414029</v>
      </c>
      <c r="P25" s="83">
        <v>87.524478853505471</v>
      </c>
      <c r="Q25" s="84">
        <v>0.94265664591262566</v>
      </c>
      <c r="R25" s="84">
        <v>0.20341792343775086</v>
      </c>
      <c r="S25" s="85">
        <v>0.12739578505303881</v>
      </c>
      <c r="T25" s="83">
        <v>12.714525924276348</v>
      </c>
      <c r="U25" s="85">
        <v>0.54028687601901015</v>
      </c>
    </row>
    <row r="26" spans="1:21">
      <c r="A26" s="67" t="s">
        <v>174</v>
      </c>
      <c r="B26" s="67">
        <v>-24.131399999999999</v>
      </c>
      <c r="C26" s="67">
        <v>31.198</v>
      </c>
      <c r="D26" s="69">
        <v>17.09</v>
      </c>
      <c r="E26" s="73" t="s">
        <v>89</v>
      </c>
      <c r="F26" s="75">
        <v>7.5979999999999999</v>
      </c>
      <c r="G26" s="82">
        <v>23320.057537734672</v>
      </c>
      <c r="H26" s="82">
        <v>15891.484336744861</v>
      </c>
      <c r="I26" s="82">
        <v>481.04311069240089</v>
      </c>
      <c r="J26" s="82">
        <v>15691.520466547521</v>
      </c>
      <c r="K26" s="82">
        <v>23437.110064208297</v>
      </c>
      <c r="L26" s="82">
        <v>138.14370366028243</v>
      </c>
      <c r="M26" s="82">
        <v>806.52578589498171</v>
      </c>
      <c r="N26" s="82">
        <v>44088.617029246147</v>
      </c>
      <c r="O26" s="83">
        <v>70.771999816662898</v>
      </c>
      <c r="P26" s="83">
        <v>69.470802022098496</v>
      </c>
      <c r="Q26" s="84">
        <v>0.37245538311290516</v>
      </c>
      <c r="R26" s="84">
        <v>9.6620383597187526E-2</v>
      </c>
      <c r="S26" s="85">
        <v>5.5461170094084758E-2</v>
      </c>
      <c r="T26" s="83">
        <v>8.9968175864558901</v>
      </c>
      <c r="U26" s="85">
        <v>0.49416584833425414</v>
      </c>
    </row>
    <row r="27" spans="1:21">
      <c r="A27" s="67" t="s">
        <v>175</v>
      </c>
      <c r="B27" s="67">
        <v>-24.247399999999999</v>
      </c>
      <c r="C27" s="67">
        <v>31.226800000000001</v>
      </c>
      <c r="D27" s="69">
        <v>30.04</v>
      </c>
      <c r="E27" s="73" t="s">
        <v>89</v>
      </c>
      <c r="F27" s="75">
        <v>6.3029999999999999</v>
      </c>
      <c r="G27" s="82">
        <v>30313.07634920159</v>
      </c>
      <c r="H27" s="82">
        <v>7948.8713353193543</v>
      </c>
      <c r="I27" s="82">
        <v>294.98665673375558</v>
      </c>
      <c r="J27" s="82">
        <v>14800.211813536956</v>
      </c>
      <c r="K27" s="82">
        <v>16263.493161777937</v>
      </c>
      <c r="L27" s="83">
        <v>89.582777747144718</v>
      </c>
      <c r="M27" s="82">
        <v>480.29902215812962</v>
      </c>
      <c r="N27" s="82">
        <v>29878.06158049823</v>
      </c>
      <c r="O27" s="83">
        <v>34.087654305727824</v>
      </c>
      <c r="P27" s="83">
        <v>44.281679668894832</v>
      </c>
      <c r="Q27" s="84">
        <v>0.41783451161665613</v>
      </c>
      <c r="R27" s="84">
        <v>9.1517295587613665E-2</v>
      </c>
      <c r="S27" s="85">
        <v>8.2304951907547705E-2</v>
      </c>
      <c r="T27" s="83">
        <v>13.04532780222042</v>
      </c>
      <c r="U27" s="85">
        <v>0.67373809064964096</v>
      </c>
    </row>
    <row r="28" spans="1:21">
      <c r="A28" s="67" t="s">
        <v>176</v>
      </c>
      <c r="B28" s="67">
        <v>-24.070556</v>
      </c>
      <c r="C28" s="67">
        <v>31.191462999999999</v>
      </c>
      <c r="D28" s="69">
        <v>11.02</v>
      </c>
      <c r="E28" s="73" t="s">
        <v>89</v>
      </c>
      <c r="F28" s="75">
        <v>6.3</v>
      </c>
      <c r="G28" s="82">
        <v>30637.624133056204</v>
      </c>
      <c r="H28" s="82">
        <v>3387.2090639175508</v>
      </c>
      <c r="I28" s="82">
        <v>230.32563737158398</v>
      </c>
      <c r="J28" s="82">
        <v>5220.7562302393799</v>
      </c>
      <c r="K28" s="82">
        <v>17397.682517779591</v>
      </c>
      <c r="L28" s="83">
        <v>58.184475683269959</v>
      </c>
      <c r="M28" s="82">
        <v>367.3630187622029</v>
      </c>
      <c r="N28" s="82">
        <v>21575.609510607246</v>
      </c>
      <c r="O28" s="83">
        <v>33.685687856652812</v>
      </c>
      <c r="P28" s="83">
        <v>31.331791794193094</v>
      </c>
      <c r="Q28" s="84">
        <v>0.44494385152090027</v>
      </c>
      <c r="R28" s="84">
        <v>0.1051675992798191</v>
      </c>
      <c r="S28" s="85">
        <v>7.0905331619294382E-2</v>
      </c>
      <c r="T28" s="83">
        <v>7.1476339671822311</v>
      </c>
      <c r="U28" s="85">
        <v>0.27690325796542814</v>
      </c>
    </row>
    <row r="29" spans="1:21">
      <c r="A29" s="67" t="s">
        <v>177</v>
      </c>
      <c r="B29" s="67">
        <v>-24.4101</v>
      </c>
      <c r="C29" s="67">
        <v>31.268599999999999</v>
      </c>
      <c r="D29" s="69">
        <v>48.6</v>
      </c>
      <c r="E29" s="73" t="s">
        <v>89</v>
      </c>
      <c r="F29" s="75">
        <v>5.1429999999999998</v>
      </c>
      <c r="G29" s="82">
        <v>23932.354752692398</v>
      </c>
      <c r="H29" s="82">
        <v>2678.690116007197</v>
      </c>
      <c r="I29" s="82">
        <v>129.32540692761887</v>
      </c>
      <c r="J29" s="82">
        <v>16755.084462403931</v>
      </c>
      <c r="K29" s="82">
        <v>11461.041634864845</v>
      </c>
      <c r="L29" s="83">
        <v>44.909848280090294</v>
      </c>
      <c r="M29" s="82">
        <v>372.00441246603248</v>
      </c>
      <c r="N29" s="82">
        <v>18779.93000004792</v>
      </c>
      <c r="O29" s="83">
        <v>21.892683416211977</v>
      </c>
      <c r="P29" s="83">
        <v>28.294804461568528</v>
      </c>
      <c r="Q29" s="84">
        <v>0.52487614258701842</v>
      </c>
      <c r="R29" s="84">
        <v>0.17178257986612214</v>
      </c>
      <c r="S29" s="85">
        <v>4.187693140443758E-2</v>
      </c>
      <c r="T29" s="83">
        <v>9.5274125110085848</v>
      </c>
      <c r="U29" s="85">
        <v>0.30829850243009987</v>
      </c>
    </row>
    <row r="30" spans="1:21">
      <c r="A30" s="67" t="s">
        <v>178</v>
      </c>
      <c r="B30" s="67">
        <v>-24.451619999999998</v>
      </c>
      <c r="C30" s="67">
        <v>31.283950000000001</v>
      </c>
      <c r="D30" s="69">
        <v>53.41</v>
      </c>
      <c r="E30" s="73" t="s">
        <v>89</v>
      </c>
      <c r="F30" s="75">
        <v>4.5229999999999997</v>
      </c>
      <c r="G30" s="82">
        <v>13089.234092161709</v>
      </c>
      <c r="H30" s="82">
        <v>388.41229732653539</v>
      </c>
      <c r="I30" s="82">
        <v>62.802748504125752</v>
      </c>
      <c r="J30" s="82">
        <v>15936.956073452669</v>
      </c>
      <c r="K30" s="82">
        <v>4707.6686370200641</v>
      </c>
      <c r="L30" s="83">
        <v>9.791700558533373</v>
      </c>
      <c r="M30" s="82">
        <v>140.76516612095801</v>
      </c>
      <c r="N30" s="82">
        <v>4001.9613393261616</v>
      </c>
      <c r="O30" s="84">
        <v>3.6668112142545626</v>
      </c>
      <c r="P30" s="84">
        <v>7.0221074385110587</v>
      </c>
      <c r="Q30" s="84">
        <v>0.19624437743134207</v>
      </c>
      <c r="R30" s="84">
        <v>4.9109705798028966E-2</v>
      </c>
      <c r="S30" s="85">
        <v>1.6254738572987953E-2</v>
      </c>
      <c r="T30" s="83">
        <v>7.4810795301849149</v>
      </c>
      <c r="U30" s="85">
        <v>0.16709508521778474</v>
      </c>
    </row>
    <row r="31" spans="1:21">
      <c r="A31" s="67" t="s">
        <v>179</v>
      </c>
      <c r="B31" s="67">
        <v>-24.11834</v>
      </c>
      <c r="C31" s="67">
        <v>30.93751</v>
      </c>
      <c r="D31" s="69">
        <v>23.95</v>
      </c>
      <c r="E31" s="73" t="s">
        <v>89</v>
      </c>
      <c r="F31" s="75">
        <v>7.7549999999999999</v>
      </c>
      <c r="G31" s="82">
        <v>10166.221200972403</v>
      </c>
      <c r="H31" s="82">
        <v>39937.194183243533</v>
      </c>
      <c r="I31" s="82">
        <v>123.6828158283177</v>
      </c>
      <c r="J31" s="82">
        <v>12269.758861696519</v>
      </c>
      <c r="K31" s="82">
        <v>19048.720247015888</v>
      </c>
      <c r="L31" s="82">
        <v>243.94842161743367</v>
      </c>
      <c r="M31" s="82">
        <v>861.78588294517624</v>
      </c>
      <c r="N31" s="82">
        <v>57203.1376694707</v>
      </c>
      <c r="O31" s="83">
        <v>10.832932760478997</v>
      </c>
      <c r="P31" s="83">
        <v>57.268346333258272</v>
      </c>
      <c r="Q31" s="84">
        <v>1.2654229835791899</v>
      </c>
      <c r="R31" s="84">
        <v>4.2061914537589735E-2</v>
      </c>
      <c r="S31" s="85">
        <v>3.069219512238102E-2</v>
      </c>
      <c r="T31" s="83">
        <v>5.6305742273896797</v>
      </c>
      <c r="U31" s="85">
        <v>0.42285660374117567</v>
      </c>
    </row>
    <row r="32" spans="1:21">
      <c r="A32" s="67" t="s">
        <v>180</v>
      </c>
      <c r="B32" s="67">
        <v>-24.07038</v>
      </c>
      <c r="C32" s="67">
        <v>31.043379999999999</v>
      </c>
      <c r="D32" s="69">
        <v>12.39</v>
      </c>
      <c r="E32" s="73" t="s">
        <v>89</v>
      </c>
      <c r="F32" s="75">
        <v>6.4740000000000002</v>
      </c>
      <c r="G32" s="82">
        <v>18310.838750292445</v>
      </c>
      <c r="H32" s="82">
        <v>19681.565811606109</v>
      </c>
      <c r="I32" s="82">
        <v>618.97279177160931</v>
      </c>
      <c r="J32" s="82">
        <v>9067.7975241693712</v>
      </c>
      <c r="K32" s="82">
        <v>36028.295327305015</v>
      </c>
      <c r="L32" s="82">
        <v>396.68385094058601</v>
      </c>
      <c r="M32" s="82">
        <v>1515.2355020819571</v>
      </c>
      <c r="N32" s="82">
        <v>99169.676766607416</v>
      </c>
      <c r="O32" s="82">
        <v>140.01657717696116</v>
      </c>
      <c r="P32" s="82">
        <v>110.38168260445818</v>
      </c>
      <c r="Q32" s="84">
        <v>0.64628174772188152</v>
      </c>
      <c r="R32" s="84">
        <v>0.30180662164980265</v>
      </c>
      <c r="S32" s="85">
        <v>0.18223306492525748</v>
      </c>
      <c r="T32" s="83">
        <v>4.8759364156446914</v>
      </c>
      <c r="U32" s="85">
        <v>0.54009539104280435</v>
      </c>
    </row>
    <row r="33" spans="1:21">
      <c r="A33" s="67" t="s">
        <v>181</v>
      </c>
      <c r="B33" s="67">
        <v>-24.048629999999999</v>
      </c>
      <c r="C33" s="67">
        <v>31.070509999999999</v>
      </c>
      <c r="D33" s="69">
        <v>8.6999999999999993</v>
      </c>
      <c r="E33" s="73" t="s">
        <v>89</v>
      </c>
      <c r="F33" s="75">
        <v>5.0330000000000004</v>
      </c>
      <c r="G33" s="82">
        <v>33348.031042773924</v>
      </c>
      <c r="H33" s="82">
        <v>4301.4496356206955</v>
      </c>
      <c r="I33" s="82">
        <v>234.23646315527566</v>
      </c>
      <c r="J33" s="82">
        <v>11609.033510963407</v>
      </c>
      <c r="K33" s="82">
        <v>14388.47625239783</v>
      </c>
      <c r="L33" s="83">
        <v>24.302852568665994</v>
      </c>
      <c r="M33" s="82">
        <v>217.52607741112763</v>
      </c>
      <c r="N33" s="82">
        <v>9934.326136489648</v>
      </c>
      <c r="O33" s="83">
        <v>31.997042454437224</v>
      </c>
      <c r="P33" s="83">
        <v>15.52714979992621</v>
      </c>
      <c r="Q33" s="84">
        <v>0.40761280806415684</v>
      </c>
      <c r="R33" s="84">
        <v>6.7296441182546546E-2</v>
      </c>
      <c r="S33" s="85">
        <v>2.1250507850045099E-2</v>
      </c>
      <c r="T33" s="83">
        <v>13.011222897196598</v>
      </c>
      <c r="U33" s="85">
        <v>0.51053999552514606</v>
      </c>
    </row>
    <row r="34" spans="1:21">
      <c r="A34" s="67" t="s">
        <v>182</v>
      </c>
      <c r="B34" s="67">
        <v>-24.069040000000001</v>
      </c>
      <c r="C34" s="67">
        <v>31.023109999999999</v>
      </c>
      <c r="D34" s="69">
        <v>13.81</v>
      </c>
      <c r="E34" s="73" t="s">
        <v>89</v>
      </c>
      <c r="F34" s="75">
        <v>6.4530000000000003</v>
      </c>
      <c r="G34" s="82">
        <v>6548.3736096272814</v>
      </c>
      <c r="H34" s="82">
        <v>112471.07789228021</v>
      </c>
      <c r="I34" s="82">
        <v>227.27518482803615</v>
      </c>
      <c r="J34" s="82">
        <v>2276.1299759267258</v>
      </c>
      <c r="K34" s="82">
        <v>34100.623423676807</v>
      </c>
      <c r="L34" s="82">
        <v>186.9876217564069</v>
      </c>
      <c r="M34" s="82">
        <v>1406.6090425040566</v>
      </c>
      <c r="N34" s="82">
        <v>97477.047318229961</v>
      </c>
      <c r="O34" s="83">
        <v>57.025964270019678</v>
      </c>
      <c r="P34" s="83">
        <v>81.19508691451982</v>
      </c>
      <c r="Q34" s="84">
        <v>0.48553072603943798</v>
      </c>
      <c r="R34" s="84">
        <v>5.4392910564982667E-2</v>
      </c>
      <c r="S34" s="85">
        <v>5.902188581919332E-2</v>
      </c>
      <c r="T34" s="83">
        <v>3.3315769750831197</v>
      </c>
      <c r="U34" s="85">
        <v>0.19322367040418362</v>
      </c>
    </row>
    <row r="35" spans="1:21">
      <c r="A35" s="67" t="s">
        <v>183</v>
      </c>
      <c r="B35" s="67">
        <v>-24.137788</v>
      </c>
      <c r="C35" s="67">
        <v>30.894624</v>
      </c>
      <c r="D35" s="69">
        <v>28.79</v>
      </c>
      <c r="E35" s="73" t="s">
        <v>89</v>
      </c>
      <c r="F35" s="75">
        <v>6.6449999999999996</v>
      </c>
      <c r="G35" s="82">
        <v>28575.514519478442</v>
      </c>
      <c r="H35" s="82">
        <v>36287.616287090641</v>
      </c>
      <c r="I35" s="82">
        <v>272.77115613838794</v>
      </c>
      <c r="J35" s="82">
        <v>5783.1038679549874</v>
      </c>
      <c r="K35" s="82">
        <v>16922.387373114907</v>
      </c>
      <c r="L35" s="83">
        <v>47.311177668657365</v>
      </c>
      <c r="M35" s="82">
        <v>477.41682128309731</v>
      </c>
      <c r="N35" s="82">
        <v>26589.753767206643</v>
      </c>
      <c r="O35" s="83">
        <v>23.335783261582581</v>
      </c>
      <c r="P35" s="83">
        <v>38.274850997406695</v>
      </c>
      <c r="Q35" s="84">
        <v>0.75424029391412784</v>
      </c>
      <c r="R35" s="84">
        <v>0.13852126888194344</v>
      </c>
      <c r="S35" s="85">
        <v>6.0759437227960719E-2</v>
      </c>
      <c r="T35" s="83">
        <v>7.1811807581727845</v>
      </c>
      <c r="U35" s="85">
        <v>0.37693850319050576</v>
      </c>
    </row>
    <row r="36" spans="1:21">
      <c r="A36" s="67" t="s">
        <v>184</v>
      </c>
      <c r="B36" s="67">
        <v>-23.955169999999999</v>
      </c>
      <c r="C36" s="67">
        <v>31.21377</v>
      </c>
      <c r="D36" s="69">
        <v>9.52</v>
      </c>
      <c r="E36" s="73" t="s">
        <v>89</v>
      </c>
      <c r="F36" s="75">
        <v>6.45</v>
      </c>
      <c r="G36" s="82">
        <v>12769.974985750461</v>
      </c>
      <c r="H36" s="82">
        <v>2672.0420121641528</v>
      </c>
      <c r="I36" s="82">
        <v>211.56505639000483</v>
      </c>
      <c r="J36" s="82">
        <v>28251.335446377463</v>
      </c>
      <c r="K36" s="82">
        <v>7454.7758042906626</v>
      </c>
      <c r="L36" s="83">
        <v>75.914773741102564</v>
      </c>
      <c r="M36" s="82">
        <v>318.1877829904621</v>
      </c>
      <c r="N36" s="82">
        <v>21274.586160323594</v>
      </c>
      <c r="O36" s="83">
        <v>75.445680480935337</v>
      </c>
      <c r="P36" s="83">
        <v>39.388795075750629</v>
      </c>
      <c r="Q36" s="84">
        <v>0.51787144010803998</v>
      </c>
      <c r="R36" s="84">
        <v>0.12787446492925197</v>
      </c>
      <c r="S36" s="85">
        <v>2.9457757649331583E-2</v>
      </c>
      <c r="T36" s="83">
        <v>15.460003821325442</v>
      </c>
      <c r="U36" s="85">
        <v>0.78680947659720235</v>
      </c>
    </row>
    <row r="37" spans="1:21">
      <c r="A37" s="67" t="s">
        <v>185</v>
      </c>
      <c r="B37" s="67">
        <v>-24.011900000000001</v>
      </c>
      <c r="C37" s="67">
        <v>31.210930000000001</v>
      </c>
      <c r="D37" s="69">
        <v>8.7200000000000006</v>
      </c>
      <c r="E37" s="73" t="s">
        <v>89</v>
      </c>
      <c r="F37" s="75">
        <v>5.6820000000000004</v>
      </c>
      <c r="G37" s="82">
        <v>13382.75395998533</v>
      </c>
      <c r="H37" s="82">
        <v>981.20128709290429</v>
      </c>
      <c r="I37" s="82">
        <v>240.45855773098239</v>
      </c>
      <c r="J37" s="82">
        <v>38841.912687725031</v>
      </c>
      <c r="K37" s="82">
        <v>2960.170215466339</v>
      </c>
      <c r="L37" s="83">
        <v>35.606172592642686</v>
      </c>
      <c r="M37" s="82">
        <v>381.54566078039863</v>
      </c>
      <c r="N37" s="82">
        <v>12340.029743823776</v>
      </c>
      <c r="O37" s="83">
        <v>54.471639873073059</v>
      </c>
      <c r="P37" s="83">
        <v>26.525775471680475</v>
      </c>
      <c r="Q37" s="84">
        <v>0.71546162181747508</v>
      </c>
      <c r="R37" s="84">
        <v>0.14246326202752699</v>
      </c>
      <c r="S37" s="85">
        <v>4.3067892238391185E-2</v>
      </c>
      <c r="T37" s="83">
        <v>19.298588481091308</v>
      </c>
      <c r="U37" s="85">
        <v>1.4043499354003</v>
      </c>
    </row>
    <row r="38" spans="1:21">
      <c r="A38" s="67" t="s">
        <v>186</v>
      </c>
      <c r="B38" s="67">
        <v>-24.042000000000002</v>
      </c>
      <c r="C38" s="67">
        <v>31.238959999999999</v>
      </c>
      <c r="D38" s="69">
        <v>12.58</v>
      </c>
      <c r="E38" s="73" t="s">
        <v>89</v>
      </c>
      <c r="F38" s="75">
        <v>6.3630000000000004</v>
      </c>
      <c r="G38" s="82">
        <v>17565.494986031179</v>
      </c>
      <c r="H38" s="82">
        <v>54200.22859379062</v>
      </c>
      <c r="I38" s="82">
        <v>333.50993915411385</v>
      </c>
      <c r="J38" s="82">
        <v>7154.3314069905982</v>
      </c>
      <c r="K38" s="82">
        <v>25586.980057385535</v>
      </c>
      <c r="L38" s="82">
        <v>140.34723021128332</v>
      </c>
      <c r="M38" s="82">
        <v>2088.154574347524</v>
      </c>
      <c r="N38" s="82">
        <v>93735.765897455203</v>
      </c>
      <c r="O38" s="83">
        <v>42.128035037915708</v>
      </c>
      <c r="P38" s="83">
        <v>75.573363805379472</v>
      </c>
      <c r="Q38" s="84">
        <v>0.43675835778911326</v>
      </c>
      <c r="R38" s="84">
        <v>0.11977161565296938</v>
      </c>
      <c r="S38" s="85">
        <v>5.7789878241020359E-2</v>
      </c>
      <c r="T38" s="83">
        <v>5.1013083475170768</v>
      </c>
      <c r="U38" s="85">
        <v>0.45234680792662918</v>
      </c>
    </row>
    <row r="39" spans="1:21">
      <c r="A39" s="67" t="s">
        <v>187</v>
      </c>
      <c r="B39" s="67">
        <v>-24.08202</v>
      </c>
      <c r="C39" s="67">
        <v>31.281099999999999</v>
      </c>
      <c r="D39" s="69">
        <v>18.510000000000002</v>
      </c>
      <c r="E39" s="73" t="s">
        <v>89</v>
      </c>
      <c r="F39" s="75">
        <v>6.1449999999999996</v>
      </c>
      <c r="G39" s="82">
        <v>21184.238872861915</v>
      </c>
      <c r="H39" s="82">
        <v>46195.216405179337</v>
      </c>
      <c r="I39" s="82">
        <v>115.27947221094777</v>
      </c>
      <c r="J39" s="82">
        <v>5564.8813485279779</v>
      </c>
      <c r="K39" s="82">
        <v>23281.744775834875</v>
      </c>
      <c r="L39" s="83">
        <v>77.082591721088662</v>
      </c>
      <c r="M39" s="82">
        <v>648.58451966336554</v>
      </c>
      <c r="N39" s="82">
        <v>32687.392640642589</v>
      </c>
      <c r="O39" s="83">
        <v>12.945663436787687</v>
      </c>
      <c r="P39" s="83">
        <v>49.486097000592771</v>
      </c>
      <c r="Q39" s="84">
        <v>0.44018748637498839</v>
      </c>
      <c r="R39" s="84">
        <v>0.11683332134864938</v>
      </c>
      <c r="S39" s="85">
        <v>5.7335349233547425E-2</v>
      </c>
      <c r="T39" s="83">
        <v>5.8931238367986554</v>
      </c>
      <c r="U39" s="85">
        <v>0.39132198474353636</v>
      </c>
    </row>
    <row r="40" spans="1:21">
      <c r="A40" s="67" t="s">
        <v>188</v>
      </c>
      <c r="B40" s="67">
        <v>-23.955169999999999</v>
      </c>
      <c r="C40" s="67">
        <v>31.3109</v>
      </c>
      <c r="D40" s="69">
        <v>19.02</v>
      </c>
      <c r="E40" s="73" t="s">
        <v>89</v>
      </c>
      <c r="F40" s="75">
        <v>4.5979999999999999</v>
      </c>
      <c r="G40" s="82">
        <v>21568.224404973167</v>
      </c>
      <c r="H40" s="82">
        <v>779.51884190181204</v>
      </c>
      <c r="I40" s="82">
        <v>148.78064404936868</v>
      </c>
      <c r="J40" s="82">
        <v>43335.443282975881</v>
      </c>
      <c r="K40" s="82">
        <v>3636.962950649212</v>
      </c>
      <c r="L40" s="83">
        <v>10.319509766560314</v>
      </c>
      <c r="M40" s="82">
        <v>110.32624132105188</v>
      </c>
      <c r="N40" s="82">
        <v>5167.1456768244852</v>
      </c>
      <c r="O40" s="84">
        <v>9.89383794872019</v>
      </c>
      <c r="P40" s="83">
        <v>22.209745662215802</v>
      </c>
      <c r="Q40" s="84">
        <v>0.26768242619790916</v>
      </c>
      <c r="R40" s="84">
        <v>5.5726447066848893E-2</v>
      </c>
      <c r="S40" s="85">
        <v>6.9062694703020356E-3</v>
      </c>
      <c r="T40" s="83">
        <v>20.995151076100903</v>
      </c>
      <c r="U40" s="85">
        <v>1.099693619502436</v>
      </c>
    </row>
    <row r="41" spans="1:21">
      <c r="A41" s="67" t="s">
        <v>189</v>
      </c>
      <c r="B41" s="67">
        <v>-23.995100000000001</v>
      </c>
      <c r="C41" s="67">
        <v>31.4283</v>
      </c>
      <c r="D41" s="69">
        <v>30.52</v>
      </c>
      <c r="E41" s="73" t="s">
        <v>89</v>
      </c>
      <c r="F41" s="75">
        <v>5.4269999999999996</v>
      </c>
      <c r="G41" s="82">
        <v>18745.47029233124</v>
      </c>
      <c r="H41" s="82">
        <v>1793.6503921261306</v>
      </c>
      <c r="I41" s="82">
        <v>231.13885870276749</v>
      </c>
      <c r="J41" s="82">
        <v>26469.795447418404</v>
      </c>
      <c r="K41" s="82">
        <v>5874.9891332229017</v>
      </c>
      <c r="L41" s="83">
        <v>71.619611499391027</v>
      </c>
      <c r="M41" s="82">
        <v>261.46417847957775</v>
      </c>
      <c r="N41" s="82">
        <v>18539.361198767499</v>
      </c>
      <c r="O41" s="83">
        <v>20.489549111658253</v>
      </c>
      <c r="P41" s="83">
        <v>35.081382377893611</v>
      </c>
      <c r="Q41" s="84">
        <v>0.35050657201446339</v>
      </c>
      <c r="R41" s="84">
        <v>0.10252588743005973</v>
      </c>
      <c r="S41" s="85">
        <v>3.0132282273038449E-2</v>
      </c>
      <c r="T41" s="83">
        <v>14.648082684008946</v>
      </c>
      <c r="U41" s="85">
        <v>0.90640076731456487</v>
      </c>
    </row>
    <row r="42" spans="1:21">
      <c r="A42" s="67" t="s">
        <v>190</v>
      </c>
      <c r="B42" s="67">
        <v>-23.899345</v>
      </c>
      <c r="C42" s="67">
        <v>31.176523</v>
      </c>
      <c r="D42" s="69">
        <v>11.26</v>
      </c>
      <c r="E42" s="73" t="s">
        <v>89</v>
      </c>
      <c r="F42" s="75">
        <v>5.1829999999999998</v>
      </c>
      <c r="G42" s="82">
        <v>12018.987731151907</v>
      </c>
      <c r="H42" s="82">
        <v>1918.4868014210545</v>
      </c>
      <c r="I42" s="82">
        <v>210.37563302170639</v>
      </c>
      <c r="J42" s="82">
        <v>24173.100531903761</v>
      </c>
      <c r="K42" s="82">
        <v>4550.7280408266806</v>
      </c>
      <c r="L42" s="83">
        <v>55.871790286019319</v>
      </c>
      <c r="M42" s="82">
        <v>468.37143151752161</v>
      </c>
      <c r="N42" s="82">
        <v>21568.837005128938</v>
      </c>
      <c r="O42" s="83">
        <v>40.577253762582458</v>
      </c>
      <c r="P42" s="83">
        <v>39.666786469144832</v>
      </c>
      <c r="Q42" s="84">
        <v>0.7794579380757225</v>
      </c>
      <c r="R42" s="84">
        <v>0.20348337186120874</v>
      </c>
      <c r="S42" s="85">
        <v>5.4580712268955903E-2</v>
      </c>
      <c r="T42" s="83">
        <v>13.842381835182204</v>
      </c>
      <c r="U42" s="85">
        <v>0.80394242780780112</v>
      </c>
    </row>
    <row r="43" spans="1:21">
      <c r="A43" s="67" t="s">
        <v>191</v>
      </c>
      <c r="B43" s="67">
        <v>-23.848472000000001</v>
      </c>
      <c r="C43" s="67">
        <v>31.179527</v>
      </c>
      <c r="D43" s="69">
        <v>16.649999999999999</v>
      </c>
      <c r="E43" s="73" t="s">
        <v>89</v>
      </c>
      <c r="F43" s="75">
        <v>5.4909999999999997</v>
      </c>
      <c r="G43" s="82">
        <v>21373.333788836117</v>
      </c>
      <c r="H43" s="82">
        <v>5541.0673504709212</v>
      </c>
      <c r="I43" s="82">
        <v>211.85134663231131</v>
      </c>
      <c r="J43" s="82">
        <v>18945.54930098198</v>
      </c>
      <c r="K43" s="82">
        <v>8647.2704204125384</v>
      </c>
      <c r="L43" s="83">
        <v>75.91314901430286</v>
      </c>
      <c r="M43" s="82">
        <v>684.33821076304434</v>
      </c>
      <c r="N43" s="82">
        <v>29176.432315078371</v>
      </c>
      <c r="O43" s="83">
        <v>33.669612476263694</v>
      </c>
      <c r="P43" s="83">
        <v>42.07858551544259</v>
      </c>
      <c r="Q43" s="84">
        <v>0.83419781990950992</v>
      </c>
      <c r="R43" s="84">
        <v>0.17930494841675196</v>
      </c>
      <c r="S43" s="85">
        <v>4.9119397602004705E-2</v>
      </c>
      <c r="T43" s="83">
        <v>12.060237943322878</v>
      </c>
      <c r="U43" s="85">
        <v>0.80025773121336263</v>
      </c>
    </row>
    <row r="44" spans="1:21">
      <c r="A44" s="67" t="s">
        <v>192</v>
      </c>
      <c r="B44" s="67">
        <v>-23.778213000000001</v>
      </c>
      <c r="C44" s="67">
        <v>31.194759000000001</v>
      </c>
      <c r="D44" s="69">
        <v>24.53</v>
      </c>
      <c r="E44" s="73" t="s">
        <v>89</v>
      </c>
      <c r="F44" s="75">
        <v>5.7169999999999996</v>
      </c>
      <c r="G44" s="82">
        <v>18934.59344602274</v>
      </c>
      <c r="H44" s="82">
        <v>3630.0334107613699</v>
      </c>
      <c r="I44" s="82">
        <v>211.64573576698433</v>
      </c>
      <c r="J44" s="82">
        <v>25538.559984904881</v>
      </c>
      <c r="K44" s="82">
        <v>5308.4765019047354</v>
      </c>
      <c r="L44" s="83">
        <v>69.829281604541876</v>
      </c>
      <c r="M44" s="82">
        <v>549.76770443352859</v>
      </c>
      <c r="N44" s="82">
        <v>23423.982699934601</v>
      </c>
      <c r="O44" s="83">
        <v>18.270454078312973</v>
      </c>
      <c r="P44" s="83">
        <v>38.034071658069685</v>
      </c>
      <c r="Q44" s="84">
        <v>0.83783701077733386</v>
      </c>
      <c r="R44" s="84">
        <v>0.20172166411646791</v>
      </c>
      <c r="S44" s="85">
        <v>4.4265950202586536E-2</v>
      </c>
      <c r="T44" s="83">
        <v>32.191080794618962</v>
      </c>
      <c r="U44" s="85">
        <v>1.553708983219958</v>
      </c>
    </row>
    <row r="45" spans="1:21">
      <c r="A45" s="67" t="s">
        <v>193</v>
      </c>
      <c r="B45" s="67">
        <v>-23.776990000000001</v>
      </c>
      <c r="C45" s="67">
        <v>31.419650000000001</v>
      </c>
      <c r="D45" s="69">
        <v>37.950000000000003</v>
      </c>
      <c r="E45" s="73" t="s">
        <v>89</v>
      </c>
      <c r="F45" s="75">
        <v>5.7969999999999997</v>
      </c>
      <c r="G45" s="82">
        <v>35278.471230281604</v>
      </c>
      <c r="H45" s="82">
        <v>3842.1057767046686</v>
      </c>
      <c r="I45" s="82">
        <v>202.05392618263249</v>
      </c>
      <c r="J45" s="82">
        <v>6069.5251400062625</v>
      </c>
      <c r="K45" s="82">
        <v>22435.368987927566</v>
      </c>
      <c r="L45" s="83">
        <v>36.197122506890892</v>
      </c>
      <c r="M45" s="82">
        <v>531.65076542286556</v>
      </c>
      <c r="N45" s="82">
        <v>21806.529407556602</v>
      </c>
      <c r="O45" s="84">
        <v>7.5713248320806263</v>
      </c>
      <c r="P45" s="83">
        <v>41.769574449651955</v>
      </c>
      <c r="Q45" s="84">
        <v>0.2521370026655374</v>
      </c>
      <c r="R45" s="84">
        <v>7.9690556783676092E-2</v>
      </c>
      <c r="S45" s="85">
        <v>2.7918633355288248E-2</v>
      </c>
      <c r="T45" s="83">
        <v>5.8724983723354001</v>
      </c>
      <c r="U45" s="85">
        <v>0.3079773823756714</v>
      </c>
    </row>
    <row r="46" spans="1:21">
      <c r="A46" s="67" t="s">
        <v>194</v>
      </c>
      <c r="B46" s="67">
        <v>-23.838200000000001</v>
      </c>
      <c r="C46" s="67">
        <v>31.314550000000001</v>
      </c>
      <c r="D46" s="69">
        <v>25.48</v>
      </c>
      <c r="E46" s="73" t="s">
        <v>89</v>
      </c>
      <c r="F46" s="75">
        <v>5.2229999999999999</v>
      </c>
      <c r="G46" s="82">
        <v>23364.388333662599</v>
      </c>
      <c r="H46" s="82">
        <v>4540.0169545646168</v>
      </c>
      <c r="I46" s="82">
        <v>234.47977008693695</v>
      </c>
      <c r="J46" s="82">
        <v>30875.841947068926</v>
      </c>
      <c r="K46" s="82">
        <v>10080.660919208858</v>
      </c>
      <c r="L46" s="83">
        <v>48.419514556790759</v>
      </c>
      <c r="M46" s="82">
        <v>391.33266760746739</v>
      </c>
      <c r="N46" s="82">
        <v>17604.063532794687</v>
      </c>
      <c r="O46" s="83">
        <v>20.766957539983334</v>
      </c>
      <c r="P46" s="83">
        <v>40.221439804659518</v>
      </c>
      <c r="Q46" s="84">
        <v>0.28424377374180282</v>
      </c>
      <c r="R46" s="84">
        <v>0.17107931024109851</v>
      </c>
      <c r="S46" s="85">
        <v>3.1962429010746002E-2</v>
      </c>
      <c r="T46" s="83">
        <v>15.370027576101828</v>
      </c>
      <c r="U46" s="85">
        <v>0.92177923091086889</v>
      </c>
    </row>
    <row r="47" spans="1:21">
      <c r="A47" s="67" t="s">
        <v>195</v>
      </c>
      <c r="B47" s="67">
        <v>-23.882490000000001</v>
      </c>
      <c r="C47" s="67">
        <v>31.237880000000001</v>
      </c>
      <c r="D47" s="69">
        <v>16.399999999999999</v>
      </c>
      <c r="E47" s="73" t="s">
        <v>89</v>
      </c>
      <c r="F47" s="75">
        <v>5.3780000000000001</v>
      </c>
      <c r="G47" s="82">
        <v>13025.276830887011</v>
      </c>
      <c r="H47" s="82">
        <v>1249.6859557246655</v>
      </c>
      <c r="I47" s="82">
        <v>146.63492630418003</v>
      </c>
      <c r="J47" s="82">
        <v>42526.281422486834</v>
      </c>
      <c r="K47" s="82">
        <v>3396.035740687661</v>
      </c>
      <c r="L47" s="83">
        <v>35.730910406187689</v>
      </c>
      <c r="M47" s="82">
        <v>272.64719870345533</v>
      </c>
      <c r="N47" s="82">
        <v>11745.866099037656</v>
      </c>
      <c r="O47" s="83">
        <v>16.534641522020646</v>
      </c>
      <c r="P47" s="83">
        <v>25.894309384451624</v>
      </c>
      <c r="Q47" s="84">
        <v>0.4351360925421251</v>
      </c>
      <c r="R47" s="84">
        <v>8.6998533871506634E-2</v>
      </c>
      <c r="S47" s="85">
        <v>2.8355112411106942E-2</v>
      </c>
      <c r="T47" s="83">
        <v>19.381588554404711</v>
      </c>
      <c r="U47" s="85">
        <v>0.5179893906001718</v>
      </c>
    </row>
    <row r="48" spans="1:21">
      <c r="A48" s="67" t="s">
        <v>196</v>
      </c>
      <c r="B48" s="67">
        <v>-23.686630000000001</v>
      </c>
      <c r="C48" s="67">
        <v>31.208269999999999</v>
      </c>
      <c r="D48" s="69">
        <v>34.729999999999997</v>
      </c>
      <c r="E48" s="73" t="s">
        <v>89</v>
      </c>
      <c r="F48" s="75">
        <v>7.1289999999999996</v>
      </c>
      <c r="G48" s="82">
        <v>28795.895333093718</v>
      </c>
      <c r="H48" s="82">
        <v>7803.5187303341081</v>
      </c>
      <c r="I48" s="82">
        <v>417.40122387720015</v>
      </c>
      <c r="J48" s="82">
        <v>16658.837453805208</v>
      </c>
      <c r="K48" s="82">
        <v>19334.136570492272</v>
      </c>
      <c r="L48" s="83">
        <v>78.460785464849963</v>
      </c>
      <c r="M48" s="82">
        <v>491.63473453428344</v>
      </c>
      <c r="N48" s="82">
        <v>26873.952270637081</v>
      </c>
      <c r="O48" s="83">
        <v>13.302465508784913</v>
      </c>
      <c r="P48" s="83">
        <v>49.722752246735929</v>
      </c>
      <c r="Q48" s="84">
        <v>0.43961982118931481</v>
      </c>
      <c r="R48" s="84">
        <v>2.6098014119037435E-2</v>
      </c>
      <c r="S48" s="85">
        <v>4.2872502400963297E-2</v>
      </c>
      <c r="T48" s="83">
        <v>10.356832937158631</v>
      </c>
      <c r="U48" s="85">
        <v>0.67714624370884435</v>
      </c>
    </row>
    <row r="49" spans="1:21">
      <c r="A49" s="67" t="s">
        <v>197</v>
      </c>
      <c r="B49" s="67">
        <v>-23.602419999999999</v>
      </c>
      <c r="C49" s="67">
        <v>31.224489999999999</v>
      </c>
      <c r="D49" s="69">
        <v>44.31</v>
      </c>
      <c r="E49" s="73" t="s">
        <v>89</v>
      </c>
      <c r="F49" s="75">
        <v>5.3029999999999999</v>
      </c>
      <c r="G49" s="82">
        <v>12705.710338644856</v>
      </c>
      <c r="H49" s="82">
        <v>6869.8706998189055</v>
      </c>
      <c r="I49" s="82">
        <v>230.06903466622529</v>
      </c>
      <c r="J49" s="82">
        <v>13753.986906670116</v>
      </c>
      <c r="K49" s="82">
        <v>6449.9316561356864</v>
      </c>
      <c r="L49" s="83">
        <v>94.48870986177208</v>
      </c>
      <c r="M49" s="82">
        <v>794.51692986818205</v>
      </c>
      <c r="N49" s="82">
        <v>40401.869006588066</v>
      </c>
      <c r="O49" s="83">
        <v>39.535643238481931</v>
      </c>
      <c r="P49" s="83">
        <v>56.459267982299714</v>
      </c>
      <c r="Q49" s="84">
        <v>0.79594615024132864</v>
      </c>
      <c r="R49" s="84">
        <v>0.21728744054955923</v>
      </c>
      <c r="S49" s="85">
        <v>6.1147903574269795E-2</v>
      </c>
      <c r="T49" s="83">
        <v>10.033200824633051</v>
      </c>
      <c r="U49" s="85">
        <v>0.4313877102186337</v>
      </c>
    </row>
    <row r="50" spans="1:21">
      <c r="A50" s="67" t="s">
        <v>198</v>
      </c>
      <c r="B50" s="67">
        <v>-23.292359999999999</v>
      </c>
      <c r="C50" s="67">
        <v>31.250419999999998</v>
      </c>
      <c r="D50" s="69">
        <v>78.63</v>
      </c>
      <c r="E50" s="73" t="s">
        <v>89</v>
      </c>
      <c r="F50" s="75">
        <v>5.0549999999999997</v>
      </c>
      <c r="G50" s="82">
        <v>27580.604385355138</v>
      </c>
      <c r="H50" s="82">
        <v>1803.1063128037924</v>
      </c>
      <c r="I50" s="82">
        <v>108.37176551473868</v>
      </c>
      <c r="J50" s="82">
        <v>14970.891367633989</v>
      </c>
      <c r="K50" s="82">
        <v>11220.699125513076</v>
      </c>
      <c r="L50" s="83">
        <v>25.272655690622972</v>
      </c>
      <c r="M50" s="82">
        <v>159.72501551787772</v>
      </c>
      <c r="N50" s="82">
        <v>10807.029143783049</v>
      </c>
      <c r="O50" s="84">
        <v>7.8288426045022819</v>
      </c>
      <c r="P50" s="83">
        <v>24.340694582362957</v>
      </c>
      <c r="Q50" s="84">
        <v>0.52437585776281503</v>
      </c>
      <c r="R50" s="84">
        <v>9.8483734236725295E-2</v>
      </c>
      <c r="S50" s="85">
        <v>3.540162049303848E-2</v>
      </c>
      <c r="T50" s="83">
        <v>13.35125821074076</v>
      </c>
      <c r="U50" s="85">
        <v>0.21840117837033066</v>
      </c>
    </row>
    <row r="51" spans="1:21">
      <c r="A51" s="67" t="s">
        <v>199</v>
      </c>
      <c r="B51" s="67">
        <v>-23.692340000000002</v>
      </c>
      <c r="C51" s="67">
        <v>31.540420000000001</v>
      </c>
      <c r="D51" s="69">
        <v>53.44</v>
      </c>
      <c r="E51" s="73" t="s">
        <v>89</v>
      </c>
      <c r="F51" s="75">
        <v>7.28</v>
      </c>
      <c r="G51" s="82">
        <v>3452.2676643960253</v>
      </c>
      <c r="H51" s="82">
        <v>36404.949228251775</v>
      </c>
      <c r="I51" s="82">
        <v>1540.098227712768</v>
      </c>
      <c r="J51" s="82">
        <v>13556.809028827292</v>
      </c>
      <c r="K51" s="82">
        <v>24427.40495062937</v>
      </c>
      <c r="L51" s="82">
        <v>195.00587416140996</v>
      </c>
      <c r="M51" s="82">
        <v>1459.3101467438896</v>
      </c>
      <c r="N51" s="82">
        <v>71029.006041605229</v>
      </c>
      <c r="O51" s="83">
        <v>83.243953645021222</v>
      </c>
      <c r="P51" s="82">
        <v>105.19424713760964</v>
      </c>
      <c r="Q51" s="84">
        <v>1.0062750566774565</v>
      </c>
      <c r="R51" s="84">
        <v>0.27765812889951025</v>
      </c>
      <c r="S51" s="85">
        <v>9.0599394181430815E-2</v>
      </c>
      <c r="T51" s="83">
        <v>6.4849932214396384</v>
      </c>
      <c r="U51" s="85">
        <v>0.50964033234704542</v>
      </c>
    </row>
    <row r="52" spans="1:21">
      <c r="A52" s="67" t="s">
        <v>200</v>
      </c>
      <c r="B52" s="67">
        <v>-24.283770000000001</v>
      </c>
      <c r="C52" s="67">
        <v>31.488589999999999</v>
      </c>
      <c r="D52" s="69">
        <v>48.91</v>
      </c>
      <c r="E52" s="73" t="s">
        <v>89</v>
      </c>
      <c r="F52" s="75">
        <v>5.93</v>
      </c>
      <c r="G52" s="82">
        <v>24478.573114295472</v>
      </c>
      <c r="H52" s="82">
        <v>1446.7005164176371</v>
      </c>
      <c r="I52" s="82">
        <v>164.95141199526233</v>
      </c>
      <c r="J52" s="82">
        <v>9521.2865344495749</v>
      </c>
      <c r="K52" s="82">
        <v>9834.7151935401052</v>
      </c>
      <c r="L52" s="83">
        <v>25.400137642643465</v>
      </c>
      <c r="M52" s="82">
        <v>189.79579613494712</v>
      </c>
      <c r="N52" s="82">
        <v>9725.3989979487833</v>
      </c>
      <c r="O52" s="84">
        <v>9.1958446686116666</v>
      </c>
      <c r="P52" s="83">
        <v>28.784331087917614</v>
      </c>
      <c r="Q52" s="84">
        <v>0.33785369288006412</v>
      </c>
      <c r="R52" s="84">
        <v>8.5112009410401687E-2</v>
      </c>
      <c r="S52" s="85">
        <v>1.905578192508104E-2</v>
      </c>
      <c r="T52" s="83">
        <v>7.3336502348564334</v>
      </c>
      <c r="U52" s="85">
        <v>0.29628876282471084</v>
      </c>
    </row>
    <row r="53" spans="1:21">
      <c r="A53" s="67" t="s">
        <v>201</v>
      </c>
      <c r="B53" s="67">
        <v>-24.321290000000001</v>
      </c>
      <c r="C53" s="67">
        <v>31.52937</v>
      </c>
      <c r="D53" s="69">
        <v>54.82</v>
      </c>
      <c r="E53" s="73" t="s">
        <v>89</v>
      </c>
      <c r="F53" s="75">
        <v>5.9740000000000002</v>
      </c>
      <c r="G53" s="82">
        <v>18007.753283072172</v>
      </c>
      <c r="H53" s="82">
        <v>692.46899466300772</v>
      </c>
      <c r="I53" s="82">
        <v>121.11192262482301</v>
      </c>
      <c r="J53" s="82">
        <v>36521.007283495113</v>
      </c>
      <c r="K53" s="82">
        <v>4973.9496219765915</v>
      </c>
      <c r="L53" s="83">
        <v>15.762317497924684</v>
      </c>
      <c r="M53" s="82">
        <v>271.95496378069527</v>
      </c>
      <c r="N53" s="82">
        <v>6219.7813600601239</v>
      </c>
      <c r="O53" s="84">
        <v>6.1306546068465524</v>
      </c>
      <c r="P53" s="83">
        <v>20.975887918273088</v>
      </c>
      <c r="Q53" s="84">
        <v>0.20205799006082556</v>
      </c>
      <c r="R53" s="84">
        <v>7.6444490646601762E-2</v>
      </c>
      <c r="S53" s="85">
        <v>2.503914210468669E-2</v>
      </c>
      <c r="T53" s="83">
        <v>20.321977647335352</v>
      </c>
      <c r="U53" s="85">
        <v>0.63476130897979732</v>
      </c>
    </row>
    <row r="54" spans="1:21">
      <c r="A54" s="67" t="s">
        <v>202</v>
      </c>
      <c r="B54" s="67">
        <v>-23.955169999999999</v>
      </c>
      <c r="C54" s="67">
        <v>31.5016</v>
      </c>
      <c r="D54" s="69">
        <v>38.130000000000003</v>
      </c>
      <c r="E54" s="73" t="s">
        <v>89</v>
      </c>
      <c r="F54" s="75">
        <v>5.5129999999999999</v>
      </c>
      <c r="G54" s="82">
        <v>16463.23028310305</v>
      </c>
      <c r="H54" s="82">
        <v>2434.4840970001073</v>
      </c>
      <c r="I54" s="82">
        <v>193.15621427765097</v>
      </c>
      <c r="J54" s="82">
        <v>30936.122351092905</v>
      </c>
      <c r="K54" s="82">
        <v>5686.9494023163252</v>
      </c>
      <c r="L54" s="83">
        <v>57.002889087690868</v>
      </c>
      <c r="M54" s="82">
        <v>340.89275496968918</v>
      </c>
      <c r="N54" s="82">
        <v>20392.05416038051</v>
      </c>
      <c r="O54" s="83">
        <v>14.482065389962928</v>
      </c>
      <c r="P54" s="83">
        <v>35.048938031282191</v>
      </c>
      <c r="Q54" s="84">
        <v>0.83409444921254861</v>
      </c>
      <c r="R54" s="84">
        <v>0.10300469996246804</v>
      </c>
      <c r="S54" s="85">
        <v>2.0533818043922153E-2</v>
      </c>
      <c r="T54" s="83">
        <v>17.477639052791087</v>
      </c>
      <c r="U54" s="85">
        <v>1.1771035328309178</v>
      </c>
    </row>
    <row r="55" spans="1:21">
      <c r="A55" s="67" t="s">
        <v>203</v>
      </c>
      <c r="B55" s="67">
        <v>-23.955169999999999</v>
      </c>
      <c r="C55" s="67">
        <v>31.58</v>
      </c>
      <c r="D55" s="69">
        <v>46.04</v>
      </c>
      <c r="E55" s="73" t="s">
        <v>89</v>
      </c>
      <c r="F55" s="75">
        <v>7.5579999999999998</v>
      </c>
      <c r="G55" s="82">
        <v>3157.4349792746589</v>
      </c>
      <c r="H55" s="82">
        <v>35807.077571314985</v>
      </c>
      <c r="I55" s="82">
        <v>1468.294351402885</v>
      </c>
      <c r="J55" s="82">
        <v>13056.887338806673</v>
      </c>
      <c r="K55" s="82">
        <v>28433.27937615979</v>
      </c>
      <c r="L55" s="82">
        <v>193.52605538022885</v>
      </c>
      <c r="M55" s="82">
        <v>1223.9118872753272</v>
      </c>
      <c r="N55" s="82">
        <v>81251.86246805673</v>
      </c>
      <c r="O55" s="83">
        <v>89.958276913491488</v>
      </c>
      <c r="P55" s="82">
        <v>118.54538417040082</v>
      </c>
      <c r="Q55" s="84">
        <v>0.58698850637085287</v>
      </c>
      <c r="R55" s="84">
        <v>0.27898555041748296</v>
      </c>
      <c r="S55" s="85">
        <v>6.6330893326595322E-2</v>
      </c>
      <c r="T55" s="83">
        <v>5.2311101000670712</v>
      </c>
      <c r="U55" s="85">
        <v>0.36944380721905118</v>
      </c>
    </row>
    <row r="56" spans="1:21">
      <c r="A56" s="81" t="s">
        <v>204</v>
      </c>
      <c r="B56" s="76">
        <v>-23.974148</v>
      </c>
      <c r="C56" s="76">
        <v>31.173831</v>
      </c>
      <c r="D56" s="73">
        <v>4.95</v>
      </c>
      <c r="E56" s="73" t="s">
        <v>54</v>
      </c>
      <c r="F56" s="74">
        <v>7.39</v>
      </c>
      <c r="G56" s="78">
        <v>17822.803875595226</v>
      </c>
      <c r="H56" s="78">
        <v>5799.3585322540303</v>
      </c>
      <c r="I56" s="78">
        <v>1053.3689450608429</v>
      </c>
      <c r="J56" s="78">
        <v>26207.85669221096</v>
      </c>
      <c r="K56" s="78">
        <v>17911.803290960252</v>
      </c>
      <c r="L56" s="79">
        <v>173.86532016465515</v>
      </c>
      <c r="M56" s="78">
        <v>603.946616889908</v>
      </c>
      <c r="N56" s="78">
        <v>52762.965051910985</v>
      </c>
      <c r="O56" s="78">
        <v>396.49949994169731</v>
      </c>
      <c r="P56" s="79">
        <v>78.249219822160015</v>
      </c>
      <c r="Q56" s="80">
        <v>1.6079368546022059</v>
      </c>
      <c r="R56" s="80">
        <v>0.22781636735990493</v>
      </c>
      <c r="S56" s="80">
        <v>0.10170210002560658</v>
      </c>
      <c r="T56" s="79">
        <v>17.994889388075983</v>
      </c>
      <c r="U56" s="80">
        <v>3.0250999855378486</v>
      </c>
    </row>
    <row r="57" spans="1:21">
      <c r="A57" s="81" t="s">
        <v>205</v>
      </c>
      <c r="B57" s="76">
        <v>-24.071179999999998</v>
      </c>
      <c r="C57" s="76">
        <v>31.134287</v>
      </c>
      <c r="D57" s="73">
        <v>9.07</v>
      </c>
      <c r="E57" s="73" t="s">
        <v>54</v>
      </c>
      <c r="F57" s="74">
        <v>7.31</v>
      </c>
      <c r="G57" s="78">
        <v>17524.107814203908</v>
      </c>
      <c r="H57" s="78">
        <v>21392.08122288189</v>
      </c>
      <c r="I57" s="78">
        <v>1005.6729879608313</v>
      </c>
      <c r="J57" s="78">
        <v>11957.79685485851</v>
      </c>
      <c r="K57" s="78">
        <v>30549.224641385565</v>
      </c>
      <c r="L57" s="79">
        <v>403.60610334415577</v>
      </c>
      <c r="M57" s="78">
        <v>1521.5980812636653</v>
      </c>
      <c r="N57" s="78">
        <v>95349.454218581479</v>
      </c>
      <c r="O57" s="79">
        <v>197.75865982406063</v>
      </c>
      <c r="P57" s="79">
        <v>133.17662469454095</v>
      </c>
      <c r="Q57" s="80">
        <v>1.4628255241743209</v>
      </c>
      <c r="R57" s="80">
        <v>0.2755629023933413</v>
      </c>
      <c r="S57" s="80">
        <v>0.11129877760969668</v>
      </c>
      <c r="T57" s="79">
        <v>9.7313902850786942</v>
      </c>
      <c r="U57" s="80">
        <v>0.89425098925781887</v>
      </c>
    </row>
    <row r="58" spans="1:21">
      <c r="A58" s="81" t="s">
        <v>206</v>
      </c>
      <c r="B58" s="76">
        <v>-23.999932000000001</v>
      </c>
      <c r="C58" s="76">
        <v>31.175647000000001</v>
      </c>
      <c r="D58" s="73">
        <v>4.84</v>
      </c>
      <c r="E58" s="73" t="s">
        <v>54</v>
      </c>
      <c r="F58" s="74">
        <v>8.85</v>
      </c>
      <c r="G58" s="78">
        <v>1861.6036100220535</v>
      </c>
      <c r="H58" s="78">
        <v>50491.059143047365</v>
      </c>
      <c r="I58" s="78">
        <v>20226.685391781968</v>
      </c>
      <c r="J58" s="78">
        <v>5396.1831247208711</v>
      </c>
      <c r="K58" s="78">
        <v>208036.81597485658</v>
      </c>
      <c r="L58" s="79">
        <v>103.04470713480488</v>
      </c>
      <c r="M58" s="78">
        <v>946.57254706601179</v>
      </c>
      <c r="N58" s="78">
        <v>106774.08058361102</v>
      </c>
      <c r="O58" s="79">
        <v>1578.4855881858523</v>
      </c>
      <c r="P58" s="79">
        <v>141.22555938851218</v>
      </c>
      <c r="Q58" s="80">
        <v>11.508366620788497</v>
      </c>
      <c r="R58" s="80">
        <v>0.19589656617514747</v>
      </c>
      <c r="S58" s="80">
        <v>0.10290184670795628</v>
      </c>
      <c r="T58" s="79">
        <v>29.357024086130238</v>
      </c>
      <c r="U58" s="80">
        <v>28.256063881183994</v>
      </c>
    </row>
    <row r="59" spans="1:21">
      <c r="A59" s="81" t="s">
        <v>207</v>
      </c>
      <c r="B59" s="76">
        <v>-24.020154999999999</v>
      </c>
      <c r="C59" s="76">
        <v>31.178231</v>
      </c>
      <c r="D59" s="73">
        <v>6</v>
      </c>
      <c r="E59" s="73" t="s">
        <v>54</v>
      </c>
      <c r="F59" s="74">
        <v>7.53</v>
      </c>
      <c r="G59" s="78">
        <v>20222.288523986503</v>
      </c>
      <c r="H59" s="78">
        <v>6392.7944571823746</v>
      </c>
      <c r="I59" s="78">
        <v>656.34140920156108</v>
      </c>
      <c r="J59" s="78">
        <v>60911.912855108421</v>
      </c>
      <c r="K59" s="78">
        <v>12139.1307301585</v>
      </c>
      <c r="L59" s="79">
        <v>136.16878488331142</v>
      </c>
      <c r="M59" s="78">
        <v>633.05629664636217</v>
      </c>
      <c r="N59" s="78">
        <v>46089.439526733237</v>
      </c>
      <c r="O59" s="78">
        <v>261.12573749807478</v>
      </c>
      <c r="P59" s="79">
        <v>55.833805686633831</v>
      </c>
      <c r="Q59" s="80">
        <v>1.8153261235198386</v>
      </c>
      <c r="R59" s="80">
        <v>0.22861047127152323</v>
      </c>
      <c r="S59" s="80">
        <v>0.11504606948836471</v>
      </c>
      <c r="T59" s="79">
        <v>14.017203360002279</v>
      </c>
      <c r="U59" s="80">
        <v>4.2702535059837752</v>
      </c>
    </row>
    <row r="60" spans="1:21">
      <c r="A60" s="81" t="s">
        <v>208</v>
      </c>
      <c r="B60" s="76">
        <v>-24.020152</v>
      </c>
      <c r="C60" s="76">
        <v>31.178231</v>
      </c>
      <c r="D60" s="73">
        <v>6</v>
      </c>
      <c r="E60" s="73" t="s">
        <v>54</v>
      </c>
      <c r="F60" s="74">
        <v>7.37</v>
      </c>
      <c r="G60" s="78">
        <v>16972.408751094154</v>
      </c>
      <c r="H60" s="78">
        <v>11105.862908622268</v>
      </c>
      <c r="I60" s="78">
        <v>1639.7779950376364</v>
      </c>
      <c r="J60" s="78">
        <v>21073.347699205875</v>
      </c>
      <c r="K60" s="78">
        <v>23981.310212718665</v>
      </c>
      <c r="L60" s="79">
        <v>308.42612529387782</v>
      </c>
      <c r="M60" s="78">
        <v>1552.5900423093856</v>
      </c>
      <c r="N60" s="78">
        <v>105639.10456619515</v>
      </c>
      <c r="O60" s="78">
        <v>602.56385290427522</v>
      </c>
      <c r="P60" s="79">
        <v>128.48560687644749</v>
      </c>
      <c r="Q60" s="80">
        <v>2.9025137449137079</v>
      </c>
      <c r="R60" s="80">
        <v>0.399660118661397</v>
      </c>
      <c r="S60" s="80">
        <v>0.25036665944751429</v>
      </c>
      <c r="T60" s="79">
        <v>18.345913127618957</v>
      </c>
      <c r="U60" s="80">
        <v>3.7758955101448937</v>
      </c>
    </row>
    <row r="61" spans="1:21">
      <c r="A61" s="81" t="s">
        <v>209</v>
      </c>
      <c r="B61" s="76">
        <v>-24.016894000000001</v>
      </c>
      <c r="C61" s="76">
        <v>31.12791</v>
      </c>
      <c r="D61" s="73">
        <v>2.84</v>
      </c>
      <c r="E61" s="73" t="s">
        <v>54</v>
      </c>
      <c r="F61" s="74">
        <v>7.9</v>
      </c>
      <c r="G61" s="78">
        <v>18420.271520169012</v>
      </c>
      <c r="H61" s="78">
        <v>10568.626823072946</v>
      </c>
      <c r="I61" s="78">
        <v>2951.1830555937449</v>
      </c>
      <c r="J61" s="78">
        <v>49806.039737377127</v>
      </c>
      <c r="K61" s="78">
        <v>28602.359085709566</v>
      </c>
      <c r="L61" s="79">
        <v>107.58820416409239</v>
      </c>
      <c r="M61" s="78">
        <v>655.34070322240552</v>
      </c>
      <c r="N61" s="78">
        <v>46439.928308480681</v>
      </c>
      <c r="O61" s="78">
        <v>228.21816773218001</v>
      </c>
      <c r="P61" s="79">
        <v>47.986897357874852</v>
      </c>
      <c r="Q61" s="80">
        <v>2.8214274893922564</v>
      </c>
      <c r="R61" s="80">
        <v>0.19471845159395954</v>
      </c>
      <c r="S61" s="80">
        <v>3.5934536867611278E-2</v>
      </c>
      <c r="T61" s="79">
        <v>15.942761761247874</v>
      </c>
      <c r="U61" s="80">
        <v>5.4615024189718628</v>
      </c>
    </row>
    <row r="62" spans="1:21">
      <c r="A62" s="81" t="s">
        <v>210</v>
      </c>
      <c r="B62" s="76">
        <v>-24.010242000000002</v>
      </c>
      <c r="C62" s="76">
        <v>31.190939</v>
      </c>
      <c r="D62" s="73">
        <v>6.74</v>
      </c>
      <c r="E62" s="73" t="s">
        <v>54</v>
      </c>
      <c r="F62" s="74">
        <v>8.8000000000000007</v>
      </c>
      <c r="G62" s="78">
        <v>1358.3187873914746</v>
      </c>
      <c r="H62" s="78">
        <v>67596.625413228045</v>
      </c>
      <c r="I62" s="78">
        <v>13281.977501945672</v>
      </c>
      <c r="J62" s="78">
        <v>9516.6371206730037</v>
      </c>
      <c r="K62" s="78">
        <v>174782.90683494339</v>
      </c>
      <c r="L62" s="79">
        <v>89.409640421279718</v>
      </c>
      <c r="M62" s="78">
        <v>807.51842782615836</v>
      </c>
      <c r="N62" s="78">
        <v>85289.884557676749</v>
      </c>
      <c r="O62" s="78">
        <v>1175.4439012282896</v>
      </c>
      <c r="P62" s="79">
        <v>114.93713308186392</v>
      </c>
      <c r="Q62" s="80">
        <v>8.697403561384963</v>
      </c>
      <c r="R62" s="80">
        <v>0.17674930793107271</v>
      </c>
      <c r="S62" s="80">
        <v>8.9630982907917017E-2</v>
      </c>
      <c r="T62" s="79">
        <v>28.906420998905059</v>
      </c>
      <c r="U62" s="80">
        <v>33.157776931246495</v>
      </c>
    </row>
    <row r="63" spans="1:21">
      <c r="A63" s="81" t="s">
        <v>211</v>
      </c>
      <c r="B63" s="76">
        <v>-24.009924000000002</v>
      </c>
      <c r="C63" s="76">
        <v>31.145065299999999</v>
      </c>
      <c r="D63" s="73">
        <v>2.73</v>
      </c>
      <c r="E63" s="73" t="s">
        <v>54</v>
      </c>
      <c r="F63" s="74">
        <v>7.54</v>
      </c>
      <c r="G63" s="78">
        <v>14825.724693982262</v>
      </c>
      <c r="H63" s="78">
        <v>14055.403649121392</v>
      </c>
      <c r="I63" s="78">
        <v>3845.6023434500071</v>
      </c>
      <c r="J63" s="78">
        <v>57433.382579242178</v>
      </c>
      <c r="K63" s="78">
        <v>21491.574376154444</v>
      </c>
      <c r="L63" s="79">
        <v>58.697113871205552</v>
      </c>
      <c r="M63" s="78">
        <v>433.98157110544133</v>
      </c>
      <c r="N63" s="78">
        <v>31994.682874620717</v>
      </c>
      <c r="O63" s="79">
        <v>570.83958726667959</v>
      </c>
      <c r="P63" s="79">
        <v>63.871804818601127</v>
      </c>
      <c r="Q63" s="80">
        <v>2.9229968194988958</v>
      </c>
      <c r="R63" s="80">
        <v>0.19717088815756373</v>
      </c>
      <c r="S63" s="80">
        <v>0.14109603933631465</v>
      </c>
      <c r="T63" s="79">
        <v>16.080111826084178</v>
      </c>
      <c r="U63" s="80">
        <v>3.9108681277485347</v>
      </c>
    </row>
    <row r="64" spans="1:21">
      <c r="A64" s="81" t="s">
        <v>212</v>
      </c>
      <c r="B64" s="76">
        <v>-23.982738000000001</v>
      </c>
      <c r="C64" s="76">
        <v>31.146654000000002</v>
      </c>
      <c r="D64" s="73">
        <v>2.08</v>
      </c>
      <c r="E64" s="73" t="s">
        <v>54</v>
      </c>
      <c r="F64" s="74">
        <v>7.96</v>
      </c>
      <c r="G64" s="78">
        <v>3127.1923930823405</v>
      </c>
      <c r="H64" s="78">
        <v>58817.658609166974</v>
      </c>
      <c r="I64" s="78">
        <v>13645.04548981587</v>
      </c>
      <c r="J64" s="78">
        <v>10417.508628149735</v>
      </c>
      <c r="K64" s="78">
        <v>116169.93494261366</v>
      </c>
      <c r="L64" s="79">
        <v>61.846033466567178</v>
      </c>
      <c r="M64" s="78">
        <v>691.06538794720723</v>
      </c>
      <c r="N64" s="78">
        <v>43810.663127324777</v>
      </c>
      <c r="O64" s="78">
        <v>2774.8153009548741</v>
      </c>
      <c r="P64" s="79">
        <v>81.936736518365421</v>
      </c>
      <c r="Q64" s="80">
        <v>6.5887910498888909</v>
      </c>
      <c r="R64" s="80">
        <v>0.30351529425214036</v>
      </c>
      <c r="S64" s="80">
        <v>0.58917342669792316</v>
      </c>
      <c r="T64" s="79">
        <v>29.018840948134923</v>
      </c>
      <c r="U64" s="80">
        <v>11.750353177056729</v>
      </c>
    </row>
    <row r="65" spans="1:21">
      <c r="A65" s="81" t="s">
        <v>213</v>
      </c>
      <c r="B65" s="76">
        <v>-23.984988999999999</v>
      </c>
      <c r="C65" s="76">
        <v>31.139513999999998</v>
      </c>
      <c r="D65" s="73">
        <v>1.3</v>
      </c>
      <c r="E65" s="73" t="s">
        <v>54</v>
      </c>
      <c r="F65" s="74">
        <v>8.3699999999999992</v>
      </c>
      <c r="G65" s="78">
        <v>2140.4578500021908</v>
      </c>
      <c r="H65" s="78">
        <v>75350.743789665969</v>
      </c>
      <c r="I65" s="78">
        <v>23390.637625667725</v>
      </c>
      <c r="J65" s="78">
        <v>17369.390916128254</v>
      </c>
      <c r="K65" s="78">
        <v>129686.44112839522</v>
      </c>
      <c r="L65" s="79">
        <v>70.029060786474474</v>
      </c>
      <c r="M65" s="78">
        <v>630.20865978426059</v>
      </c>
      <c r="N65" s="78">
        <v>49761.282986436956</v>
      </c>
      <c r="O65" s="78">
        <v>591.7526422431788</v>
      </c>
      <c r="P65" s="79">
        <v>65.350534385975905</v>
      </c>
      <c r="Q65" s="80">
        <v>8.6239563280480791</v>
      </c>
      <c r="R65" s="80">
        <v>0.19662094353114101</v>
      </c>
      <c r="S65" s="80">
        <v>7.3976262517884667E-2</v>
      </c>
      <c r="T65" s="79">
        <v>12.067925021211632</v>
      </c>
      <c r="U65" s="80">
        <v>9.0713581754464254</v>
      </c>
    </row>
    <row r="66" spans="1:21">
      <c r="A66" s="81" t="s">
        <v>214</v>
      </c>
      <c r="B66" s="76">
        <v>-23.963166999999999</v>
      </c>
      <c r="C66" s="76">
        <v>31.147839000000001</v>
      </c>
      <c r="D66" s="73">
        <v>3.61</v>
      </c>
      <c r="E66" s="73" t="s">
        <v>54</v>
      </c>
      <c r="F66" s="74">
        <v>7.33</v>
      </c>
      <c r="G66" s="78">
        <v>11809.430768154225</v>
      </c>
      <c r="H66" s="78">
        <v>34519.19807632528</v>
      </c>
      <c r="I66" s="78">
        <v>3329.2753815507276</v>
      </c>
      <c r="J66" s="78">
        <v>27724.641697578019</v>
      </c>
      <c r="K66" s="78">
        <v>24625.994249229305</v>
      </c>
      <c r="L66" s="79">
        <v>139.26865198426523</v>
      </c>
      <c r="M66" s="78">
        <v>813.1707073375909</v>
      </c>
      <c r="N66" s="78">
        <v>74867.617543865854</v>
      </c>
      <c r="O66" s="78">
        <v>4052.3851148857807</v>
      </c>
      <c r="P66" s="79">
        <v>97.498220728464304</v>
      </c>
      <c r="Q66" s="80">
        <v>6.6210639860032767</v>
      </c>
      <c r="R66" s="80">
        <v>0.36293967368200342</v>
      </c>
      <c r="S66" s="80">
        <v>0.87410509925139845</v>
      </c>
      <c r="T66" s="79">
        <v>45.586949982976925</v>
      </c>
      <c r="U66" s="80">
        <v>5.7400879616762142</v>
      </c>
    </row>
    <row r="67" spans="1:21">
      <c r="A67" s="81" t="s">
        <v>215</v>
      </c>
      <c r="B67" s="76">
        <v>-23.971554999999999</v>
      </c>
      <c r="C67" s="76">
        <v>31.147075000000001</v>
      </c>
      <c r="D67" s="73">
        <v>2.8</v>
      </c>
      <c r="E67" s="73" t="s">
        <v>54</v>
      </c>
      <c r="F67" s="74">
        <v>7.69</v>
      </c>
      <c r="G67" s="78">
        <v>2740.0461373059125</v>
      </c>
      <c r="H67" s="78">
        <v>52851.247958914384</v>
      </c>
      <c r="I67" s="78">
        <v>7551.3454072490395</v>
      </c>
      <c r="J67" s="78">
        <v>9935.6668473846094</v>
      </c>
      <c r="K67" s="78">
        <v>79050.310216996208</v>
      </c>
      <c r="L67" s="79">
        <v>78.780582811376092</v>
      </c>
      <c r="M67" s="78">
        <v>597.24451690157196</v>
      </c>
      <c r="N67" s="78">
        <v>71164.037188092392</v>
      </c>
      <c r="O67" s="79">
        <v>11721.807795281635</v>
      </c>
      <c r="P67" s="79">
        <v>144.21903750694844</v>
      </c>
      <c r="Q67" s="80">
        <v>7.2619531127530319</v>
      </c>
      <c r="R67" s="80">
        <v>0.68456687763341395</v>
      </c>
      <c r="S67" s="80">
        <v>1.8290660516713346</v>
      </c>
      <c r="T67" s="79">
        <v>65.898936546658405</v>
      </c>
      <c r="U67" s="80">
        <v>9.3192302967187697</v>
      </c>
    </row>
    <row r="68" spans="1:21">
      <c r="A68" s="81" t="s">
        <v>216</v>
      </c>
      <c r="B68" s="76">
        <v>-23.983152</v>
      </c>
      <c r="C68" s="76">
        <v>31.177111</v>
      </c>
      <c r="D68" s="73">
        <v>4.99</v>
      </c>
      <c r="E68" s="73" t="s">
        <v>54</v>
      </c>
      <c r="F68" s="74">
        <v>7.63</v>
      </c>
      <c r="G68" s="78">
        <v>6079.2978168770533</v>
      </c>
      <c r="H68" s="78">
        <v>24303.090463245222</v>
      </c>
      <c r="I68" s="78">
        <v>4544.5435417541048</v>
      </c>
      <c r="J68" s="78">
        <v>14757.046686500184</v>
      </c>
      <c r="K68" s="78">
        <v>56197.063062395217</v>
      </c>
      <c r="L68" s="79">
        <v>162.69073168928844</v>
      </c>
      <c r="M68" s="78">
        <v>16988.938883102866</v>
      </c>
      <c r="N68" s="78">
        <v>123970.48152425179</v>
      </c>
      <c r="O68" s="79">
        <v>1116.8033891420409</v>
      </c>
      <c r="P68" s="79">
        <v>92.257832485070693</v>
      </c>
      <c r="Q68" s="80">
        <v>4.0506359834176688</v>
      </c>
      <c r="R68" s="80">
        <v>0.2964968015662216</v>
      </c>
      <c r="S68" s="80">
        <v>0.2384431904523277</v>
      </c>
      <c r="T68" s="79">
        <v>21.874123717860332</v>
      </c>
      <c r="U68" s="80">
        <v>13.452899719469313</v>
      </c>
    </row>
    <row r="69" spans="1:21">
      <c r="A69" s="81" t="s">
        <v>217</v>
      </c>
      <c r="B69" s="76">
        <v>-24.016680000000001</v>
      </c>
      <c r="C69" s="76">
        <v>31.126484999999999</v>
      </c>
      <c r="D69" s="73">
        <v>2.99</v>
      </c>
      <c r="E69" s="73" t="s">
        <v>54</v>
      </c>
      <c r="F69" s="74">
        <v>8.24</v>
      </c>
      <c r="G69" s="78">
        <v>4062.2694454238285</v>
      </c>
      <c r="H69" s="78">
        <v>50141.376080182876</v>
      </c>
      <c r="I69" s="78">
        <v>32483.38587384958</v>
      </c>
      <c r="J69" s="78">
        <v>6418.6293770594939</v>
      </c>
      <c r="K69" s="78">
        <v>159667.71695669764</v>
      </c>
      <c r="L69" s="79">
        <v>57.901962586955491</v>
      </c>
      <c r="M69" s="78">
        <v>723.96120837916476</v>
      </c>
      <c r="N69" s="78">
        <v>37152.072152810593</v>
      </c>
      <c r="O69" s="78">
        <v>198.4384497918287</v>
      </c>
      <c r="P69" s="79">
        <v>50.336469771162939</v>
      </c>
      <c r="Q69" s="80">
        <v>11.658783119555812</v>
      </c>
      <c r="R69" s="80">
        <v>0.27790264212625104</v>
      </c>
      <c r="S69" s="80">
        <v>8.2812938188640758E-2</v>
      </c>
      <c r="T69" s="79">
        <v>9.07994077430698</v>
      </c>
      <c r="U69" s="80">
        <v>3.6219394102119442</v>
      </c>
    </row>
    <row r="70" spans="1:21">
      <c r="A70" s="81" t="s">
        <v>218</v>
      </c>
      <c r="B70" s="76">
        <v>-24.049199999999999</v>
      </c>
      <c r="C70" s="76">
        <v>31.168119999999998</v>
      </c>
      <c r="D70" s="73">
        <v>7.69</v>
      </c>
      <c r="E70" s="73" t="s">
        <v>54</v>
      </c>
      <c r="F70" s="74">
        <v>7.51</v>
      </c>
      <c r="G70" s="78">
        <v>22068.86068513284</v>
      </c>
      <c r="H70" s="78">
        <v>19864.653777850835</v>
      </c>
      <c r="I70" s="78">
        <v>1462.0957671132396</v>
      </c>
      <c r="J70" s="78">
        <v>11101.368281437306</v>
      </c>
      <c r="K70" s="78">
        <v>33646.957237875926</v>
      </c>
      <c r="L70" s="79">
        <v>182.23892064191796</v>
      </c>
      <c r="M70" s="78">
        <v>948.23449730396646</v>
      </c>
      <c r="N70" s="78">
        <v>56965.056264635758</v>
      </c>
      <c r="O70" s="78">
        <v>104.23788728410595</v>
      </c>
      <c r="P70" s="79">
        <v>78.63744605905751</v>
      </c>
      <c r="Q70" s="80">
        <v>1.8168552990079148</v>
      </c>
      <c r="R70" s="80">
        <v>9.8497585054347289E-2</v>
      </c>
      <c r="S70" s="80">
        <v>0.10105287209263139</v>
      </c>
      <c r="T70" s="79">
        <v>7.067895420611082</v>
      </c>
      <c r="U70" s="80">
        <v>0.86038321612168245</v>
      </c>
    </row>
    <row r="71" spans="1:21">
      <c r="A71" s="81" t="s">
        <v>219</v>
      </c>
      <c r="B71" s="76">
        <v>-24.04805</v>
      </c>
      <c r="C71" s="76">
        <v>31.1663</v>
      </c>
      <c r="D71" s="73">
        <v>7.49</v>
      </c>
      <c r="E71" s="73" t="s">
        <v>54</v>
      </c>
      <c r="F71" s="74">
        <v>7.25</v>
      </c>
      <c r="G71" s="78">
        <v>28533.941079863333</v>
      </c>
      <c r="H71" s="78">
        <v>21133.982895837464</v>
      </c>
      <c r="I71" s="78">
        <v>922.54859103803665</v>
      </c>
      <c r="J71" s="78">
        <v>6768.9340190249659</v>
      </c>
      <c r="K71" s="78">
        <v>37068.055323930144</v>
      </c>
      <c r="L71" s="79">
        <v>161.85639392012803</v>
      </c>
      <c r="M71" s="78">
        <v>997.49369463433641</v>
      </c>
      <c r="N71" s="78">
        <v>52850.730383236099</v>
      </c>
      <c r="O71" s="78">
        <v>110.78845533744375</v>
      </c>
      <c r="P71" s="79">
        <v>86.597535557643411</v>
      </c>
      <c r="Q71" s="80">
        <v>1.2972236999471118</v>
      </c>
      <c r="R71" s="80">
        <v>0.13782333241197492</v>
      </c>
      <c r="S71" s="80">
        <v>0.1388819255082068</v>
      </c>
      <c r="T71" s="79">
        <v>6.4693886321566243</v>
      </c>
      <c r="U71" s="80">
        <v>0.60438355802480181</v>
      </c>
    </row>
    <row r="72" spans="1:21">
      <c r="A72" s="81" t="s">
        <v>220</v>
      </c>
      <c r="B72" s="76">
        <v>-24.036519999999999</v>
      </c>
      <c r="C72" s="76">
        <v>31.166599999999999</v>
      </c>
      <c r="D72" s="73">
        <v>6.37</v>
      </c>
      <c r="E72" s="73" t="s">
        <v>54</v>
      </c>
      <c r="F72" s="74">
        <v>7.34</v>
      </c>
      <c r="G72" s="78">
        <v>16227.807118374689</v>
      </c>
      <c r="H72" s="78">
        <v>47304.258953899771</v>
      </c>
      <c r="I72" s="78">
        <v>572.16530333086348</v>
      </c>
      <c r="J72" s="78">
        <v>5285.1185153040651</v>
      </c>
      <c r="K72" s="78">
        <v>46814.013214384286</v>
      </c>
      <c r="L72" s="79">
        <v>167.29048956593641</v>
      </c>
      <c r="M72" s="78">
        <v>1297.0652552368506</v>
      </c>
      <c r="N72" s="78">
        <v>58591.251642958669</v>
      </c>
      <c r="O72" s="78">
        <v>146.05770618500082</v>
      </c>
      <c r="P72" s="79">
        <v>84.162001748409068</v>
      </c>
      <c r="Q72" s="80">
        <v>0.83150802281485603</v>
      </c>
      <c r="R72" s="80">
        <v>0.16349714263557516</v>
      </c>
      <c r="S72" s="80">
        <v>0.17737198726232703</v>
      </c>
      <c r="T72" s="79">
        <v>6.4783021558048741</v>
      </c>
      <c r="U72" s="80">
        <v>0.53488150463762174</v>
      </c>
    </row>
    <row r="73" spans="1:21">
      <c r="A73" s="81" t="s">
        <v>221</v>
      </c>
      <c r="B73" s="76">
        <v>-24.027840000000001</v>
      </c>
      <c r="C73" s="76">
        <v>31.154299999999999</v>
      </c>
      <c r="D73" s="73">
        <v>4.92</v>
      </c>
      <c r="E73" s="73" t="s">
        <v>54</v>
      </c>
      <c r="F73" s="74">
        <v>7.14</v>
      </c>
      <c r="G73" s="78">
        <v>24665.055653752519</v>
      </c>
      <c r="H73" s="78">
        <v>11793.045817829672</v>
      </c>
      <c r="I73" s="78">
        <v>1357.1725187514005</v>
      </c>
      <c r="J73" s="78">
        <v>41027.784112884976</v>
      </c>
      <c r="K73" s="78">
        <v>22861.008366605605</v>
      </c>
      <c r="L73" s="79">
        <v>195.23962802384659</v>
      </c>
      <c r="M73" s="78">
        <v>1084.2722459019083</v>
      </c>
      <c r="N73" s="78">
        <v>62929.854718656723</v>
      </c>
      <c r="O73" s="78">
        <v>236.52667483650242</v>
      </c>
      <c r="P73" s="78">
        <v>80.7591773772143</v>
      </c>
      <c r="Q73" s="80">
        <v>1.8086973842004981</v>
      </c>
      <c r="R73" s="80">
        <v>0.21524730342758014</v>
      </c>
      <c r="S73" s="80">
        <v>0.13447294897404885</v>
      </c>
      <c r="T73" s="79">
        <v>14.456911940387872</v>
      </c>
      <c r="U73" s="80">
        <v>3.2976975282099961</v>
      </c>
    </row>
    <row r="74" spans="1:21">
      <c r="A74" s="81" t="s">
        <v>222</v>
      </c>
      <c r="B74" s="76">
        <v>-24.026318</v>
      </c>
      <c r="C74" s="76">
        <v>31.149702999999999</v>
      </c>
      <c r="D74" s="73">
        <v>4.42</v>
      </c>
      <c r="E74" s="73" t="s">
        <v>54</v>
      </c>
      <c r="F74" s="74">
        <v>7.32</v>
      </c>
      <c r="G74" s="78">
        <v>16213.596366444062</v>
      </c>
      <c r="H74" s="78">
        <v>17722.054981987949</v>
      </c>
      <c r="I74" s="78">
        <v>3658.5954087219584</v>
      </c>
      <c r="J74" s="78">
        <v>42223.415341116946</v>
      </c>
      <c r="K74" s="78">
        <v>30749.334271637614</v>
      </c>
      <c r="L74" s="79">
        <v>222.65442804517835</v>
      </c>
      <c r="M74" s="78">
        <v>1360.9967052673487</v>
      </c>
      <c r="N74" s="78">
        <v>79450.252870391705</v>
      </c>
      <c r="O74" s="78">
        <v>271.71686677704173</v>
      </c>
      <c r="P74" s="78">
        <v>141.324727570194</v>
      </c>
      <c r="Q74" s="80">
        <v>4.0649304913600099</v>
      </c>
      <c r="R74" s="80">
        <v>0.51030909877047226</v>
      </c>
      <c r="S74" s="80">
        <v>0.18674485934204918</v>
      </c>
      <c r="T74" s="79">
        <v>24.561276106559696</v>
      </c>
      <c r="U74" s="80">
        <v>6.312605692848213</v>
      </c>
    </row>
    <row r="75" spans="1:21">
      <c r="A75" s="81" t="s">
        <v>223</v>
      </c>
      <c r="B75" s="76">
        <v>-23.996258999999998</v>
      </c>
      <c r="C75" s="76">
        <v>31.196203000000001</v>
      </c>
      <c r="D75" s="73">
        <v>6.83</v>
      </c>
      <c r="E75" s="73" t="s">
        <v>54</v>
      </c>
      <c r="F75" s="74">
        <v>7.21</v>
      </c>
      <c r="G75" s="78">
        <v>11697.114253096455</v>
      </c>
      <c r="H75" s="78">
        <v>3536.8739366358832</v>
      </c>
      <c r="I75" s="78">
        <v>948.54416161543656</v>
      </c>
      <c r="J75" s="78">
        <v>26440.879831405684</v>
      </c>
      <c r="K75" s="78">
        <v>7569.014556347568</v>
      </c>
      <c r="L75" s="79">
        <v>165.65262494089649</v>
      </c>
      <c r="M75" s="78">
        <v>525.51704753761658</v>
      </c>
      <c r="N75" s="78">
        <v>40565.076736656985</v>
      </c>
      <c r="O75" s="78">
        <v>211.29631374701779</v>
      </c>
      <c r="P75" s="79">
        <v>52.596922839449192</v>
      </c>
      <c r="Q75" s="80">
        <v>1.3826711188376724</v>
      </c>
      <c r="R75" s="80">
        <v>0.14156542499671407</v>
      </c>
      <c r="S75" s="80">
        <v>7.4642273205131518E-2</v>
      </c>
      <c r="T75" s="79">
        <v>17.402438846663671</v>
      </c>
      <c r="U75" s="80">
        <v>3.3037546510779148</v>
      </c>
    </row>
    <row r="76" spans="1:21">
      <c r="A76" s="81" t="s">
        <v>224</v>
      </c>
      <c r="B76" s="76">
        <v>-23.99822</v>
      </c>
      <c r="C76" s="76">
        <v>31.197879</v>
      </c>
      <c r="D76" s="73">
        <v>7.11</v>
      </c>
      <c r="E76" s="73" t="s">
        <v>54</v>
      </c>
      <c r="F76" s="74">
        <v>7.37</v>
      </c>
      <c r="G76" s="78">
        <v>7285.9131424292746</v>
      </c>
      <c r="H76" s="78">
        <v>3367.2438582877753</v>
      </c>
      <c r="I76" s="78">
        <v>702.48333362639357</v>
      </c>
      <c r="J76" s="78">
        <v>22994.042857329106</v>
      </c>
      <c r="K76" s="78">
        <v>5762.6964380380241</v>
      </c>
      <c r="L76" s="79">
        <v>113.33969034012104</v>
      </c>
      <c r="M76" s="78">
        <v>407.78937902288123</v>
      </c>
      <c r="N76" s="78">
        <v>30664.563433361298</v>
      </c>
      <c r="O76" s="78">
        <v>139.55217912261475</v>
      </c>
      <c r="P76" s="79">
        <v>41.414626134358876</v>
      </c>
      <c r="Q76" s="80">
        <v>1.0400894530461651</v>
      </c>
      <c r="R76" s="80">
        <v>0.14260531478253857</v>
      </c>
      <c r="S76" s="80">
        <v>4.6427844318502047E-2</v>
      </c>
      <c r="T76" s="79">
        <v>14.25252692064729</v>
      </c>
      <c r="U76" s="80">
        <v>1.9830523163134761</v>
      </c>
    </row>
    <row r="77" spans="1:21">
      <c r="A77" s="81" t="s">
        <v>225</v>
      </c>
      <c r="B77" s="76">
        <v>-24.003879999999999</v>
      </c>
      <c r="C77" s="76">
        <v>31.203769999999999</v>
      </c>
      <c r="D77" s="73">
        <v>7.72</v>
      </c>
      <c r="E77" s="73" t="s">
        <v>54</v>
      </c>
      <c r="F77" s="74">
        <v>6.7</v>
      </c>
      <c r="G77" s="78">
        <v>15491.077381913257</v>
      </c>
      <c r="H77" s="78">
        <v>1470.4926646958768</v>
      </c>
      <c r="I77" s="78">
        <v>553.29401320019974</v>
      </c>
      <c r="J77" s="78">
        <v>43358.385106634683</v>
      </c>
      <c r="K77" s="78">
        <v>4904.2407903453131</v>
      </c>
      <c r="L77" s="79">
        <v>15.582536400442562</v>
      </c>
      <c r="M77" s="78">
        <v>174.71161793781812</v>
      </c>
      <c r="N77" s="78">
        <v>8465.6472445100317</v>
      </c>
      <c r="O77" s="78">
        <v>113.13465849623989</v>
      </c>
      <c r="P77" s="79">
        <v>15.53403706476961</v>
      </c>
      <c r="Q77" s="80">
        <v>1.0206208045637135</v>
      </c>
      <c r="R77" s="80">
        <v>5.2134431561294547E-2</v>
      </c>
      <c r="S77" s="80">
        <v>4.7722946076308413E-2</v>
      </c>
      <c r="T77" s="79">
        <v>20.553858379471976</v>
      </c>
      <c r="U77" s="80">
        <v>1.9759825857054905</v>
      </c>
    </row>
    <row r="78" spans="1:21">
      <c r="A78" s="81" t="s">
        <v>226</v>
      </c>
      <c r="B78" s="76">
        <v>-24.020674</v>
      </c>
      <c r="C78" s="76">
        <v>31.189540999999998</v>
      </c>
      <c r="D78" s="73">
        <v>7.03</v>
      </c>
      <c r="E78" s="73" t="s">
        <v>54</v>
      </c>
      <c r="F78" s="74">
        <v>7.79</v>
      </c>
      <c r="G78" s="78">
        <v>19983.661521913436</v>
      </c>
      <c r="H78" s="78">
        <v>8195.4275685419634</v>
      </c>
      <c r="I78" s="78">
        <v>543.8357080896875</v>
      </c>
      <c r="J78" s="78">
        <v>31692.551740083745</v>
      </c>
      <c r="K78" s="78">
        <v>14325.48127063631</v>
      </c>
      <c r="L78" s="79">
        <v>61.863973457615806</v>
      </c>
      <c r="M78" s="78">
        <v>557.22902770824714</v>
      </c>
      <c r="N78" s="78">
        <v>25993.510759219742</v>
      </c>
      <c r="O78" s="78">
        <v>121.41487939141328</v>
      </c>
      <c r="P78" s="79">
        <v>56.106449705001808</v>
      </c>
      <c r="Q78" s="80">
        <v>1.7689292231944949</v>
      </c>
      <c r="R78" s="80">
        <v>0.24569128905881316</v>
      </c>
      <c r="S78" s="80">
        <v>5.8156996588600865E-2</v>
      </c>
      <c r="T78" s="79">
        <v>23.077221221484145</v>
      </c>
      <c r="U78" s="80">
        <v>5.6090465445913473</v>
      </c>
    </row>
    <row r="79" spans="1:21">
      <c r="A79" s="81" t="s">
        <v>227</v>
      </c>
      <c r="B79" s="76">
        <v>-24.029502999999998</v>
      </c>
      <c r="C79" s="76">
        <v>31.188251000000001</v>
      </c>
      <c r="D79" s="73">
        <v>7.26</v>
      </c>
      <c r="E79" s="73" t="s">
        <v>54</v>
      </c>
      <c r="F79" s="74">
        <v>8</v>
      </c>
      <c r="G79" s="78">
        <v>5648.9047615290765</v>
      </c>
      <c r="H79" s="78">
        <v>105737.84288947545</v>
      </c>
      <c r="I79" s="78">
        <v>806.18530226836788</v>
      </c>
      <c r="J79" s="78">
        <v>6071.7872543375461</v>
      </c>
      <c r="K79" s="78">
        <v>33777.153558141152</v>
      </c>
      <c r="L79" s="79">
        <v>137.43936438142291</v>
      </c>
      <c r="M79" s="78">
        <v>853.830744193285</v>
      </c>
      <c r="N79" s="78">
        <v>52720.516983507536</v>
      </c>
      <c r="O79" s="78">
        <v>280.25376370423675</v>
      </c>
      <c r="P79" s="79">
        <v>55.150071797801331</v>
      </c>
      <c r="Q79" s="80">
        <v>1.7642164691674527</v>
      </c>
      <c r="R79" s="80">
        <v>0.19610342249355825</v>
      </c>
      <c r="S79" s="80">
        <v>0.12978929942237186</v>
      </c>
      <c r="T79" s="79">
        <v>7.1067788054048053</v>
      </c>
      <c r="U79" s="80">
        <v>1.4470248362810494</v>
      </c>
    </row>
    <row r="80" spans="1:21">
      <c r="A80" s="81" t="s">
        <v>228</v>
      </c>
      <c r="B80" s="76">
        <v>-24.03284</v>
      </c>
      <c r="C80" s="76">
        <v>31.173110000000001</v>
      </c>
      <c r="D80" s="184">
        <v>6.44</v>
      </c>
      <c r="E80" s="184" t="s">
        <v>54</v>
      </c>
      <c r="F80" s="228">
        <v>7.74</v>
      </c>
      <c r="G80" s="78">
        <v>20837.48864182246</v>
      </c>
      <c r="H80" s="78">
        <v>19344.937305035251</v>
      </c>
      <c r="I80" s="78">
        <v>484.42319333826146</v>
      </c>
      <c r="J80" s="78">
        <v>13356.705600744262</v>
      </c>
      <c r="K80" s="78">
        <v>32699.546741782138</v>
      </c>
      <c r="L80" s="79">
        <v>379.31954063960427</v>
      </c>
      <c r="M80" s="78">
        <v>1325.7454629202794</v>
      </c>
      <c r="N80" s="78">
        <v>80149.682572734469</v>
      </c>
      <c r="O80" s="78">
        <v>161.92697284607499</v>
      </c>
      <c r="P80" s="79">
        <v>102.00290631038797</v>
      </c>
      <c r="Q80" s="80">
        <v>1.3335896604523094</v>
      </c>
      <c r="R80" s="80">
        <v>0.26320382905846584</v>
      </c>
      <c r="S80" s="80">
        <v>0.12895046674592869</v>
      </c>
      <c r="T80" s="79">
        <v>10.772892353087551</v>
      </c>
      <c r="U80" s="80">
        <v>1.0814271424768269</v>
      </c>
    </row>
    <row r="81" spans="1:21">
      <c r="A81" s="81" t="s">
        <v>229</v>
      </c>
      <c r="B81" s="76">
        <v>-24.022282000000001</v>
      </c>
      <c r="C81" s="76">
        <v>31.173973</v>
      </c>
      <c r="D81" s="184">
        <v>5.79</v>
      </c>
      <c r="E81" s="184" t="s">
        <v>54</v>
      </c>
      <c r="F81" s="228">
        <v>6.4</v>
      </c>
      <c r="G81" s="78">
        <v>21169.892289188494</v>
      </c>
      <c r="H81" s="78">
        <v>4719.5107965689403</v>
      </c>
      <c r="I81" s="78">
        <v>1156.3222025481873</v>
      </c>
      <c r="J81" s="78">
        <v>41213.093952426563</v>
      </c>
      <c r="K81" s="78">
        <v>11155.524971484763</v>
      </c>
      <c r="L81" s="79">
        <v>180.93673563998129</v>
      </c>
      <c r="M81" s="78">
        <v>656.85994874240146</v>
      </c>
      <c r="N81" s="78">
        <v>45911.354403865669</v>
      </c>
      <c r="O81" s="78">
        <v>527.44180312698927</v>
      </c>
      <c r="P81" s="79">
        <v>75.161325423667307</v>
      </c>
      <c r="Q81" s="80">
        <v>2.1292337071943441</v>
      </c>
      <c r="R81" s="80">
        <v>0.28167718153142884</v>
      </c>
      <c r="S81" s="80">
        <v>0.16445151105589562</v>
      </c>
      <c r="T81" s="79">
        <v>29.619127245722755</v>
      </c>
      <c r="U81" s="80">
        <v>4.4791269885635652</v>
      </c>
    </row>
    <row r="82" spans="1:21">
      <c r="A82" s="81" t="s">
        <v>230</v>
      </c>
      <c r="B82" s="76">
        <v>-24.027199</v>
      </c>
      <c r="C82" s="76">
        <v>31.196480999999999</v>
      </c>
      <c r="D82" s="184">
        <v>7.95</v>
      </c>
      <c r="E82" s="184" t="s">
        <v>54</v>
      </c>
      <c r="F82" s="228">
        <v>6.72</v>
      </c>
      <c r="G82" s="78">
        <v>36869.729755205524</v>
      </c>
      <c r="H82" s="78">
        <v>4517.5280992409926</v>
      </c>
      <c r="I82" s="78">
        <v>601.94474469191607</v>
      </c>
      <c r="J82" s="78">
        <v>26238.759716079941</v>
      </c>
      <c r="K82" s="78">
        <v>9584.5680797338191</v>
      </c>
      <c r="L82" s="79">
        <v>27.24211113720084</v>
      </c>
      <c r="M82" s="78">
        <v>539.03480633072104</v>
      </c>
      <c r="N82" s="78">
        <v>11544.486076488136</v>
      </c>
      <c r="O82" s="78">
        <v>235.24741670035266</v>
      </c>
      <c r="P82" s="79">
        <v>24.079060902154559</v>
      </c>
      <c r="Q82" s="80">
        <v>1.2592356863481824</v>
      </c>
      <c r="R82" s="80">
        <v>9.1758172849825237E-2</v>
      </c>
      <c r="S82" s="80">
        <v>0.12752477386766264</v>
      </c>
      <c r="T82" s="79">
        <v>29.452093003354463</v>
      </c>
      <c r="U82" s="80">
        <v>2.8494485966652348</v>
      </c>
    </row>
    <row r="83" spans="1:21">
      <c r="A83" s="81" t="s">
        <v>231</v>
      </c>
      <c r="B83" s="76">
        <v>-24.019359000000001</v>
      </c>
      <c r="C83" s="76">
        <v>31.202832000000001</v>
      </c>
      <c r="D83" s="184">
        <v>8.17</v>
      </c>
      <c r="E83" s="184" t="s">
        <v>54</v>
      </c>
      <c r="F83" s="228">
        <v>6.62</v>
      </c>
      <c r="G83" s="78">
        <v>12403.399712777844</v>
      </c>
      <c r="H83" s="78">
        <v>37489.348727100121</v>
      </c>
      <c r="I83" s="78">
        <v>651.61617922637913</v>
      </c>
      <c r="J83" s="78">
        <v>6972.0677286248247</v>
      </c>
      <c r="K83" s="78">
        <v>53114.387522871795</v>
      </c>
      <c r="L83" s="79">
        <v>259.33451393047949</v>
      </c>
      <c r="M83" s="78">
        <v>1441.8008551785342</v>
      </c>
      <c r="N83" s="78">
        <v>67139.130625866455</v>
      </c>
      <c r="O83" s="78">
        <v>341.54401337008579</v>
      </c>
      <c r="P83" s="79">
        <v>72.106066787283737</v>
      </c>
      <c r="Q83" s="80">
        <v>2.6654979989412997</v>
      </c>
      <c r="R83" s="80">
        <v>0.27273659773235487</v>
      </c>
      <c r="S83" s="80">
        <v>0.18243079045746974</v>
      </c>
      <c r="T83" s="79">
        <v>6.5832739964945741</v>
      </c>
      <c r="U83" s="80">
        <v>0.65282360703953779</v>
      </c>
    </row>
    <row r="84" spans="1:21">
      <c r="A84" s="81" t="s">
        <v>232</v>
      </c>
      <c r="B84" s="76">
        <v>-23.995971999999998</v>
      </c>
      <c r="C84" s="76">
        <v>31.20844</v>
      </c>
      <c r="D84" s="184">
        <v>8.11</v>
      </c>
      <c r="E84" s="184" t="s">
        <v>54</v>
      </c>
      <c r="F84" s="228">
        <v>8.0500000000000007</v>
      </c>
      <c r="G84" s="78">
        <v>12057.959728053731</v>
      </c>
      <c r="H84" s="78">
        <v>5912.04245818252</v>
      </c>
      <c r="I84" s="78">
        <v>243.69659925388527</v>
      </c>
      <c r="J84" s="78">
        <v>28111.52317961683</v>
      </c>
      <c r="K84" s="78">
        <v>5222.0023672430916</v>
      </c>
      <c r="L84" s="79">
        <v>49.772030053556286</v>
      </c>
      <c r="M84" s="78">
        <v>295.01673838488318</v>
      </c>
      <c r="N84" s="78">
        <v>14187.965587786814</v>
      </c>
      <c r="O84" s="78">
        <v>54.157281945252556</v>
      </c>
      <c r="P84" s="79">
        <v>20.285676210574746</v>
      </c>
      <c r="Q84" s="80">
        <v>0.53405542111021587</v>
      </c>
      <c r="R84" s="80">
        <v>6.9231725410685702E-2</v>
      </c>
      <c r="S84" s="80">
        <v>3.2052097094977375E-2</v>
      </c>
      <c r="T84" s="79">
        <v>16.234016605361219</v>
      </c>
      <c r="U84" s="80">
        <v>2.1458382803764966</v>
      </c>
    </row>
    <row r="85" spans="1:21">
      <c r="A85" s="67" t="s">
        <v>233</v>
      </c>
      <c r="B85" s="67">
        <v>-24.184895000000001</v>
      </c>
      <c r="C85" s="67">
        <v>30.823321</v>
      </c>
      <c r="D85" s="184">
        <v>37.76</v>
      </c>
      <c r="E85" s="184" t="s">
        <v>54</v>
      </c>
      <c r="F85" s="75">
        <v>6.032</v>
      </c>
      <c r="G85" s="82">
        <v>26456.270789676117</v>
      </c>
      <c r="H85" s="82">
        <v>22255.471218920804</v>
      </c>
      <c r="I85" s="82">
        <v>442.13687666347124</v>
      </c>
      <c r="J85" s="82">
        <v>9478.5094569703924</v>
      </c>
      <c r="K85" s="82">
        <v>25476.262386936694</v>
      </c>
      <c r="L85" s="82">
        <v>146.82237389812005</v>
      </c>
      <c r="M85" s="82">
        <v>826.9016562968186</v>
      </c>
      <c r="N85" s="82">
        <v>52186.993471061898</v>
      </c>
      <c r="O85" s="83">
        <v>37.536269388791872</v>
      </c>
      <c r="P85" s="83">
        <v>69.242766698274067</v>
      </c>
      <c r="Q85" s="84">
        <v>0.92747341374869008</v>
      </c>
      <c r="R85" s="84">
        <v>0.18168759410192167</v>
      </c>
      <c r="S85" s="85">
        <v>7.5660077242985443E-2</v>
      </c>
      <c r="T85" s="83">
        <v>10.425102413908125</v>
      </c>
      <c r="U85" s="85">
        <v>0.65871129917334303</v>
      </c>
    </row>
    <row r="86" spans="1:21">
      <c r="A86" s="67" t="s">
        <v>234</v>
      </c>
      <c r="B86" s="67">
        <v>-24.009899999999998</v>
      </c>
      <c r="C86" s="67">
        <v>31.14507</v>
      </c>
      <c r="D86" s="229">
        <v>2.67</v>
      </c>
      <c r="E86" s="184" t="s">
        <v>54</v>
      </c>
      <c r="F86" s="75">
        <v>7.2030000000000003</v>
      </c>
      <c r="G86" s="82">
        <v>16773.812227699997</v>
      </c>
      <c r="H86" s="82">
        <v>8097.4207054935605</v>
      </c>
      <c r="I86" s="82">
        <v>1759.8844925454114</v>
      </c>
      <c r="J86" s="82">
        <v>53777.384263525099</v>
      </c>
      <c r="K86" s="82">
        <v>11497.621680654136</v>
      </c>
      <c r="L86" s="83">
        <v>37.52158037474225</v>
      </c>
      <c r="M86" s="82">
        <v>335.02677591563315</v>
      </c>
      <c r="N86" s="82">
        <v>19657.587436098707</v>
      </c>
      <c r="O86" s="82">
        <v>316.27712097783166</v>
      </c>
      <c r="P86" s="83">
        <v>32.246429848981442</v>
      </c>
      <c r="Q86" s="84">
        <v>0.80832464533260762</v>
      </c>
      <c r="R86" s="84">
        <v>0.11795916995017662</v>
      </c>
      <c r="S86" s="85">
        <v>8.6964331891806482E-2</v>
      </c>
      <c r="T86" s="83">
        <v>13.401167913619867</v>
      </c>
      <c r="U86" s="85">
        <v>2.3710111572093822</v>
      </c>
    </row>
    <row r="87" spans="1:21">
      <c r="A87" s="67" t="s">
        <v>235</v>
      </c>
      <c r="B87" s="67">
        <v>-24.0169</v>
      </c>
      <c r="C87" s="67">
        <v>31.12791</v>
      </c>
      <c r="D87" s="229">
        <v>2.89</v>
      </c>
      <c r="E87" s="184" t="s">
        <v>54</v>
      </c>
      <c r="F87" s="75">
        <v>7.4640000000000004</v>
      </c>
      <c r="G87" s="82">
        <v>3239.2597023698409</v>
      </c>
      <c r="H87" s="82">
        <v>62279.911792983592</v>
      </c>
      <c r="I87" s="82">
        <v>33636.999889377948</v>
      </c>
      <c r="J87" s="82">
        <v>4825.6756571940687</v>
      </c>
      <c r="K87" s="82">
        <v>162139.5827580273</v>
      </c>
      <c r="L87" s="83">
        <v>40.686757811075054</v>
      </c>
      <c r="M87" s="82">
        <v>875.70501991518972</v>
      </c>
      <c r="N87" s="82">
        <v>38296.036828981698</v>
      </c>
      <c r="O87" s="82">
        <v>107.6418429118751</v>
      </c>
      <c r="P87" s="83">
        <v>53.718859875263149</v>
      </c>
      <c r="Q87" s="84">
        <v>0.95036926260081955</v>
      </c>
      <c r="R87" s="84">
        <v>0.10890678305099982</v>
      </c>
      <c r="S87" s="85">
        <v>7.6613186840945438E-2</v>
      </c>
      <c r="T87" s="83">
        <v>8.3741488339572463</v>
      </c>
      <c r="U87" s="85">
        <v>3.4482646987361059</v>
      </c>
    </row>
    <row r="88" spans="1:21">
      <c r="A88" s="67" t="s">
        <v>236</v>
      </c>
      <c r="B88" s="67">
        <v>-23.9999</v>
      </c>
      <c r="C88" s="67">
        <v>31.175650000000001</v>
      </c>
      <c r="D88" s="229">
        <v>4.82</v>
      </c>
      <c r="E88" s="184" t="s">
        <v>54</v>
      </c>
      <c r="F88" s="75">
        <v>7.7060000000000004</v>
      </c>
      <c r="G88" s="82">
        <v>10139.200114619256</v>
      </c>
      <c r="H88" s="82">
        <v>28611.858109690187</v>
      </c>
      <c r="I88" s="82">
        <v>8130.6019504563974</v>
      </c>
      <c r="J88" s="82">
        <v>19330.252841790676</v>
      </c>
      <c r="K88" s="82">
        <v>62805.536760092669</v>
      </c>
      <c r="L88" s="82">
        <v>146.48873556097354</v>
      </c>
      <c r="M88" s="82">
        <v>833.5076553140766</v>
      </c>
      <c r="N88" s="82">
        <v>70527.14253792823</v>
      </c>
      <c r="O88" s="82">
        <v>365.58916472504131</v>
      </c>
      <c r="P88" s="83">
        <v>70.07804200455449</v>
      </c>
      <c r="Q88" s="84">
        <v>1.2965013768424622</v>
      </c>
      <c r="R88" s="84">
        <v>0.20572603366837736</v>
      </c>
      <c r="S88" s="85">
        <v>0.20205781900437558</v>
      </c>
      <c r="T88" s="83">
        <v>22.812280718329095</v>
      </c>
      <c r="U88" s="85">
        <v>13.255484909895621</v>
      </c>
    </row>
    <row r="89" spans="1:21">
      <c r="A89" s="67" t="s">
        <v>237</v>
      </c>
      <c r="B89" s="67">
        <v>-23.98499</v>
      </c>
      <c r="C89" s="67">
        <v>31.139513999999998</v>
      </c>
      <c r="D89" s="229">
        <v>1.26</v>
      </c>
      <c r="E89" s="184" t="s">
        <v>54</v>
      </c>
      <c r="F89" s="75">
        <v>7.3869999999999996</v>
      </c>
      <c r="G89" s="82">
        <v>2402.0856113621121</v>
      </c>
      <c r="H89" s="82">
        <v>59713.138225264978</v>
      </c>
      <c r="I89" s="82">
        <v>25905.951127165263</v>
      </c>
      <c r="J89" s="82">
        <v>11725.128891277784</v>
      </c>
      <c r="K89" s="82">
        <v>106498.88124949207</v>
      </c>
      <c r="L89" s="83">
        <v>44.883341670764345</v>
      </c>
      <c r="M89" s="82">
        <v>591.18810433404803</v>
      </c>
      <c r="N89" s="82">
        <v>37262.071837717267</v>
      </c>
      <c r="O89" s="82">
        <v>2439.8194440655216</v>
      </c>
      <c r="P89" s="83">
        <v>70.540013808349073</v>
      </c>
      <c r="Q89" s="84">
        <v>1.7672886790231292</v>
      </c>
      <c r="R89" s="84">
        <v>0.26599828555584432</v>
      </c>
      <c r="S89" s="85">
        <v>0.464584810456599</v>
      </c>
      <c r="T89" s="83">
        <v>24.691513521525486</v>
      </c>
      <c r="U89" s="85">
        <v>8.5437923845796604</v>
      </c>
    </row>
    <row r="90" spans="1:21">
      <c r="A90" s="67" t="s">
        <v>238</v>
      </c>
      <c r="B90" s="67">
        <v>-23.984999999999999</v>
      </c>
      <c r="C90" s="67">
        <v>31.139510000000001</v>
      </c>
      <c r="D90" s="229">
        <v>1.26</v>
      </c>
      <c r="E90" s="184" t="s">
        <v>54</v>
      </c>
      <c r="F90" s="75">
        <v>7.6210000000000004</v>
      </c>
      <c r="G90" s="82">
        <v>2242.0161554857164</v>
      </c>
      <c r="H90" s="82">
        <v>81641.8590824352</v>
      </c>
      <c r="I90" s="82">
        <v>15608.449366931818</v>
      </c>
      <c r="J90" s="82">
        <v>12723.93541482689</v>
      </c>
      <c r="K90" s="82">
        <v>109322.7568553077</v>
      </c>
      <c r="L90" s="83">
        <v>48.606490763805638</v>
      </c>
      <c r="M90" s="82">
        <v>713.61840111270192</v>
      </c>
      <c r="N90" s="82">
        <v>50124.48519224047</v>
      </c>
      <c r="O90" s="82">
        <v>2532.8839007970137</v>
      </c>
      <c r="P90" s="83">
        <v>93.269373660668236</v>
      </c>
      <c r="Q90" s="84">
        <v>1.7687845022533832</v>
      </c>
      <c r="R90" s="84">
        <v>0.16886026077569258</v>
      </c>
      <c r="S90" s="85">
        <v>0.26079990061405806</v>
      </c>
      <c r="T90" s="83">
        <v>18.184328098354168</v>
      </c>
      <c r="U90" s="85">
        <v>8.7069642874323669</v>
      </c>
    </row>
    <row r="91" spans="1:21">
      <c r="A91" s="67" t="s">
        <v>239</v>
      </c>
      <c r="B91" s="67">
        <v>-23.963200000000001</v>
      </c>
      <c r="C91" s="67">
        <v>31.147839999999999</v>
      </c>
      <c r="D91" s="229">
        <v>3.47</v>
      </c>
      <c r="E91" s="184" t="s">
        <v>54</v>
      </c>
      <c r="F91" s="75">
        <v>7.149</v>
      </c>
      <c r="G91" s="82">
        <v>8391.0681291050369</v>
      </c>
      <c r="H91" s="82">
        <v>4765.3259678093791</v>
      </c>
      <c r="I91" s="82">
        <v>1009.4669085881537</v>
      </c>
      <c r="J91" s="82">
        <v>74746.882933468689</v>
      </c>
      <c r="K91" s="82">
        <v>7764.0360281457197</v>
      </c>
      <c r="L91" s="83">
        <v>45.533093353996065</v>
      </c>
      <c r="M91" s="82">
        <v>230.96833915004635</v>
      </c>
      <c r="N91" s="82">
        <v>28703.363643792709</v>
      </c>
      <c r="O91" s="82">
        <v>949.43428841767229</v>
      </c>
      <c r="P91" s="83">
        <v>44.325231357785412</v>
      </c>
      <c r="Q91" s="84">
        <v>1.0124991889503683</v>
      </c>
      <c r="R91" s="84">
        <v>0.12615744694360909</v>
      </c>
      <c r="S91" s="85">
        <v>0.22629849298450369</v>
      </c>
      <c r="T91" s="83">
        <v>21.621713704573704</v>
      </c>
      <c r="U91" s="85">
        <v>2.4268556729561186</v>
      </c>
    </row>
    <row r="92" spans="1:21">
      <c r="A92" s="86" t="s">
        <v>240</v>
      </c>
      <c r="B92" s="86">
        <v>-24.010836000000001</v>
      </c>
      <c r="C92" s="86">
        <v>31.096813999999998</v>
      </c>
      <c r="D92" s="184">
        <v>3.82</v>
      </c>
      <c r="E92" s="184" t="s">
        <v>54</v>
      </c>
      <c r="F92" s="230">
        <v>7.82</v>
      </c>
      <c r="G92" s="82">
        <v>9523.3714893066754</v>
      </c>
      <c r="H92" s="82">
        <v>71684.034209559861</v>
      </c>
      <c r="I92" s="82">
        <v>9798.7866447420201</v>
      </c>
      <c r="J92" s="82">
        <v>29678.025914290512</v>
      </c>
      <c r="K92" s="82">
        <v>95182.903065487102</v>
      </c>
      <c r="L92" s="83">
        <v>61.73875336027919</v>
      </c>
      <c r="M92" s="82">
        <v>888.51196658320237</v>
      </c>
      <c r="N92" s="82">
        <v>60351.138585354493</v>
      </c>
      <c r="O92" s="85">
        <v>448.08540418938838</v>
      </c>
      <c r="P92" s="85">
        <v>67.90108802277976</v>
      </c>
      <c r="Q92" s="85">
        <v>0.95612578642737689</v>
      </c>
      <c r="R92" s="85">
        <v>6.5172811733107017E-2</v>
      </c>
      <c r="S92" s="85">
        <v>8.7758152202673967E-2</v>
      </c>
      <c r="T92" s="85">
        <v>24.552349192064298</v>
      </c>
      <c r="U92" s="85">
        <v>21.95576137962</v>
      </c>
    </row>
    <row r="93" spans="1:21">
      <c r="A93" s="86" t="s">
        <v>241</v>
      </c>
      <c r="B93" s="86">
        <v>-24.025137000000001</v>
      </c>
      <c r="C93" s="86">
        <v>31.120678999999999</v>
      </c>
      <c r="D93" s="184">
        <v>3.97</v>
      </c>
      <c r="E93" s="184" t="s">
        <v>54</v>
      </c>
      <c r="F93" s="230">
        <v>7.56</v>
      </c>
      <c r="G93" s="82">
        <v>22572.536943348114</v>
      </c>
      <c r="H93" s="82">
        <v>7520.4657924608</v>
      </c>
      <c r="I93" s="82">
        <v>714.72960291587083</v>
      </c>
      <c r="J93" s="82">
        <v>18641.918809137649</v>
      </c>
      <c r="K93" s="82">
        <v>15416.871180580783</v>
      </c>
      <c r="L93" s="82">
        <v>99.92198705755581</v>
      </c>
      <c r="M93" s="82">
        <v>599.26148548147228</v>
      </c>
      <c r="N93" s="82">
        <v>31384.006851087361</v>
      </c>
      <c r="O93" s="85">
        <v>120.11493667785828</v>
      </c>
      <c r="P93" s="85">
        <v>44.022377622486175</v>
      </c>
      <c r="Q93" s="85">
        <v>1.2292487882037164</v>
      </c>
      <c r="R93" s="85">
        <v>8.094480723664936E-2</v>
      </c>
      <c r="S93" s="85">
        <v>7.7241369002784638E-2</v>
      </c>
      <c r="T93" s="85">
        <v>12.640784210883833</v>
      </c>
      <c r="U93" s="85">
        <v>1.3244777210905725</v>
      </c>
    </row>
    <row r="94" spans="1:21">
      <c r="A94" s="86" t="s">
        <v>242</v>
      </c>
      <c r="B94" s="86">
        <v>-24.051297000000002</v>
      </c>
      <c r="C94" s="86">
        <v>31.135076000000002</v>
      </c>
      <c r="D94" s="184">
        <v>6.7</v>
      </c>
      <c r="E94" s="184" t="s">
        <v>54</v>
      </c>
      <c r="F94" s="230">
        <v>6.98</v>
      </c>
      <c r="G94" s="82">
        <v>20559.741529578794</v>
      </c>
      <c r="H94" s="82">
        <v>18996.717050449668</v>
      </c>
      <c r="I94" s="82">
        <v>404.66544206023241</v>
      </c>
      <c r="J94" s="82">
        <v>6667.9395006715586</v>
      </c>
      <c r="K94" s="82">
        <v>29612.526544295451</v>
      </c>
      <c r="L94" s="82">
        <v>172.1955220630104</v>
      </c>
      <c r="M94" s="82">
        <v>748.24441269944145</v>
      </c>
      <c r="N94" s="82">
        <v>55057.471928771549</v>
      </c>
      <c r="O94" s="85">
        <v>132.26417470810492</v>
      </c>
      <c r="P94" s="85">
        <v>66.803022019120107</v>
      </c>
      <c r="Q94" s="85">
        <v>0.57456569721737583</v>
      </c>
      <c r="R94" s="85">
        <v>0.12417052544786011</v>
      </c>
      <c r="S94" s="85">
        <v>4.9281046303160048E-2</v>
      </c>
      <c r="T94" s="85">
        <v>9.2269106227104967</v>
      </c>
      <c r="U94" s="85">
        <v>0.43560940867918552</v>
      </c>
    </row>
    <row r="95" spans="1:21">
      <c r="A95" s="86" t="s">
        <v>243</v>
      </c>
      <c r="B95" s="86">
        <v>-24.052173</v>
      </c>
      <c r="C95" s="86">
        <v>31.119254000000002</v>
      </c>
      <c r="D95" s="184">
        <v>6.79</v>
      </c>
      <c r="E95" s="184" t="s">
        <v>54</v>
      </c>
      <c r="F95" s="230">
        <v>7.13</v>
      </c>
      <c r="G95" s="82">
        <v>4251.6751782550455</v>
      </c>
      <c r="H95" s="82">
        <v>114865.89056803769</v>
      </c>
      <c r="I95" s="82">
        <v>689.41320958547487</v>
      </c>
      <c r="J95" s="82">
        <v>2337.3258628892268</v>
      </c>
      <c r="K95" s="82">
        <v>25451.100185072923</v>
      </c>
      <c r="L95" s="82">
        <v>165.99409429067651</v>
      </c>
      <c r="M95" s="82">
        <v>1679.2321929054574</v>
      </c>
      <c r="N95" s="82">
        <v>84973.798839813244</v>
      </c>
      <c r="O95" s="85">
        <v>191.61209616081305</v>
      </c>
      <c r="P95" s="85">
        <v>80.292344510150798</v>
      </c>
      <c r="Q95" s="85">
        <v>1.1513723010597734</v>
      </c>
      <c r="R95" s="85">
        <v>0.29040481633603127</v>
      </c>
      <c r="S95" s="85">
        <v>0.1143577763487149</v>
      </c>
      <c r="T95" s="85">
        <v>5.4261787764831375</v>
      </c>
      <c r="U95" s="85">
        <v>0.46141863311042119</v>
      </c>
    </row>
    <row r="96" spans="1:21">
      <c r="A96" s="67" t="s">
        <v>244</v>
      </c>
      <c r="B96" s="67">
        <v>-23.9832</v>
      </c>
      <c r="C96" s="67">
        <v>31.177109999999999</v>
      </c>
      <c r="D96" s="229">
        <v>5.07</v>
      </c>
      <c r="E96" s="184" t="s">
        <v>54</v>
      </c>
      <c r="F96" s="75">
        <v>7.391</v>
      </c>
      <c r="G96" s="82">
        <v>18148.386127638387</v>
      </c>
      <c r="H96" s="82">
        <v>7989.5208910832825</v>
      </c>
      <c r="I96" s="82">
        <v>2035.8866979005988</v>
      </c>
      <c r="J96" s="82">
        <v>28091.893842448262</v>
      </c>
      <c r="K96" s="82">
        <v>27248.080487407042</v>
      </c>
      <c r="L96" s="83">
        <v>72.020372740298441</v>
      </c>
      <c r="M96" s="82">
        <v>411.24527334040107</v>
      </c>
      <c r="N96" s="82">
        <v>56970.603320232796</v>
      </c>
      <c r="O96" s="82">
        <v>472.97818756339473</v>
      </c>
      <c r="P96" s="83">
        <v>48.345905585938866</v>
      </c>
      <c r="Q96" s="84">
        <v>0.85800639003208923</v>
      </c>
      <c r="R96" s="84">
        <v>8.986076299740145E-2</v>
      </c>
      <c r="S96" s="85">
        <v>9.3871929502158794E-2</v>
      </c>
      <c r="T96" s="83">
        <v>22.003726535547436</v>
      </c>
      <c r="U96" s="85">
        <v>6.650896317396815</v>
      </c>
    </row>
    <row r="97" spans="1:21">
      <c r="A97" s="67" t="s">
        <v>245</v>
      </c>
      <c r="B97" s="67">
        <v>-24.032800000000002</v>
      </c>
      <c r="C97" s="67">
        <v>31.173110000000001</v>
      </c>
      <c r="D97" s="229">
        <v>6.4</v>
      </c>
      <c r="E97" s="184" t="s">
        <v>54</v>
      </c>
      <c r="F97" s="75">
        <v>6.9470000000000001</v>
      </c>
      <c r="G97" s="82">
        <v>25712.928580203981</v>
      </c>
      <c r="H97" s="82">
        <v>14428.371581868894</v>
      </c>
      <c r="I97" s="82">
        <v>826.11105204861485</v>
      </c>
      <c r="J97" s="82">
        <v>23817.374029317158</v>
      </c>
      <c r="K97" s="82">
        <v>23123.827235775036</v>
      </c>
      <c r="L97" s="82">
        <v>117.06404033353296</v>
      </c>
      <c r="M97" s="82">
        <v>830.50626786528437</v>
      </c>
      <c r="N97" s="82">
        <v>40148.188953658922</v>
      </c>
      <c r="O97" s="82">
        <v>184.38457039007127</v>
      </c>
      <c r="P97" s="83">
        <v>67.997128412810341</v>
      </c>
      <c r="Q97" s="84">
        <v>1.3035964327340279</v>
      </c>
      <c r="R97" s="84">
        <v>0.24007800534128626</v>
      </c>
      <c r="S97" s="85">
        <v>0.1127831542174392</v>
      </c>
      <c r="T97" s="83">
        <v>19.553090385984493</v>
      </c>
      <c r="U97" s="85">
        <v>1.3748570448811326</v>
      </c>
    </row>
    <row r="98" spans="1:21">
      <c r="A98" s="67" t="s">
        <v>246</v>
      </c>
      <c r="B98" s="67">
        <v>-24.020700000000001</v>
      </c>
      <c r="C98" s="67">
        <v>31.20844</v>
      </c>
      <c r="D98" s="229">
        <v>8.67</v>
      </c>
      <c r="E98" s="184" t="s">
        <v>54</v>
      </c>
      <c r="F98" s="75">
        <v>5.2720000000000002</v>
      </c>
      <c r="G98" s="82">
        <v>19511.50022962314</v>
      </c>
      <c r="H98" s="82">
        <v>6218.4744696822791</v>
      </c>
      <c r="I98" s="82">
        <v>294.77288878409911</v>
      </c>
      <c r="J98" s="82">
        <v>20957.769429064308</v>
      </c>
      <c r="K98" s="82">
        <v>4521.4780053872519</v>
      </c>
      <c r="L98" s="83">
        <v>26.568067572798576</v>
      </c>
      <c r="M98" s="82">
        <v>319.65914373656295</v>
      </c>
      <c r="N98" s="82">
        <v>12504.493430245982</v>
      </c>
      <c r="O98" s="83">
        <v>95.846687015497722</v>
      </c>
      <c r="P98" s="83">
        <v>27.267750557766405</v>
      </c>
      <c r="Q98" s="84">
        <v>1.6186528641309432</v>
      </c>
      <c r="R98" s="84">
        <v>0.12699506118893364</v>
      </c>
      <c r="S98" s="85">
        <v>7.5217412388044011E-2</v>
      </c>
      <c r="T98" s="83">
        <v>16.377367515755054</v>
      </c>
      <c r="U98" s="85">
        <v>1.5370748205495572</v>
      </c>
    </row>
    <row r="99" spans="1:21">
      <c r="A99" s="67" t="s">
        <v>247</v>
      </c>
      <c r="B99" s="67">
        <v>-23.995999999999999</v>
      </c>
      <c r="C99" s="67">
        <v>31.20844</v>
      </c>
      <c r="D99" s="69">
        <v>8.1</v>
      </c>
      <c r="E99" s="73" t="s">
        <v>54</v>
      </c>
      <c r="F99" s="75">
        <v>5.8109999999999999</v>
      </c>
      <c r="G99" s="82">
        <v>14417.926898164706</v>
      </c>
      <c r="H99" s="82">
        <v>1995.2227024687083</v>
      </c>
      <c r="I99" s="82">
        <v>281.18982788410324</v>
      </c>
      <c r="J99" s="82">
        <v>33488.728475342388</v>
      </c>
      <c r="K99" s="82">
        <v>3351.4759188718517</v>
      </c>
      <c r="L99" s="83">
        <v>25.843135458685992</v>
      </c>
      <c r="M99" s="82">
        <v>258.97646168123185</v>
      </c>
      <c r="N99" s="82">
        <v>11114.360268924311</v>
      </c>
      <c r="O99" s="83">
        <v>61.642354682634377</v>
      </c>
      <c r="P99" s="83">
        <v>24.29659285091288</v>
      </c>
      <c r="Q99" s="84">
        <v>0.56275150579678501</v>
      </c>
      <c r="R99" s="84">
        <v>0.11317794524362172</v>
      </c>
      <c r="S99" s="85">
        <v>2.9061645569725153E-2</v>
      </c>
      <c r="T99" s="83">
        <v>21.998688326127599</v>
      </c>
      <c r="U99" s="85">
        <v>1.6305523041726624</v>
      </c>
    </row>
    <row r="103" spans="1:21">
      <c r="E103" s="137" t="s">
        <v>416</v>
      </c>
      <c r="F103" s="138">
        <f>MEDIAN(F56:F99)</f>
        <v>7.3884999999999996</v>
      </c>
      <c r="G103" s="138">
        <f t="shared" ref="G103:U103" si="0">MEDIAN(G56:G99)</f>
        <v>15158.401037947759</v>
      </c>
      <c r="H103" s="138">
        <f t="shared" si="0"/>
        <v>19170.82717774246</v>
      </c>
      <c r="I103" s="138">
        <f t="shared" si="0"/>
        <v>1104.845573804515</v>
      </c>
      <c r="J103" s="138">
        <f t="shared" si="0"/>
        <v>20144.011135427492</v>
      </c>
      <c r="K103" s="138">
        <f t="shared" si="0"/>
        <v>27925.219786558304</v>
      </c>
      <c r="L103" s="138">
        <f t="shared" si="0"/>
        <v>110.46394725210672</v>
      </c>
      <c r="M103" s="138">
        <f t="shared" si="0"/>
        <v>718.78980474593334</v>
      </c>
      <c r="N103" s="138">
        <f t="shared" si="0"/>
        <v>51155.739331651188</v>
      </c>
      <c r="O103" s="138">
        <f t="shared" si="0"/>
        <v>248.8262061672886</v>
      </c>
      <c r="P103" s="138">
        <f t="shared" si="0"/>
        <v>68.619947555542211</v>
      </c>
      <c r="Q103" s="138">
        <f t="shared" si="0"/>
        <v>1.6132948593665746</v>
      </c>
      <c r="R103" s="138">
        <f t="shared" si="0"/>
        <v>0.19599999433435286</v>
      </c>
      <c r="S103" s="138">
        <f t="shared" si="0"/>
        <v>0.11204096591356794</v>
      </c>
      <c r="T103" s="138">
        <f t="shared" si="0"/>
        <v>16.889903181209363</v>
      </c>
      <c r="U103" s="138">
        <f t="shared" si="0"/>
        <v>3.3007260896439554</v>
      </c>
    </row>
    <row r="104" spans="1:21">
      <c r="E104" s="137" t="s">
        <v>417</v>
      </c>
      <c r="F104" s="138">
        <f>MEDIAN(F3:F55)</f>
        <v>6.17</v>
      </c>
      <c r="G104" s="138">
        <f t="shared" ref="G104:U104" si="1">MEDIAN(G3:G55)</f>
        <v>19437.385314840671</v>
      </c>
      <c r="H104" s="138">
        <f t="shared" si="1"/>
        <v>4301.4496356206955</v>
      </c>
      <c r="I104" s="138">
        <f t="shared" si="1"/>
        <v>210.37563302170639</v>
      </c>
      <c r="J104" s="138">
        <f t="shared" si="1"/>
        <v>14800.211813536956</v>
      </c>
      <c r="K104" s="138">
        <f t="shared" si="1"/>
        <v>11220.699125513076</v>
      </c>
      <c r="L104" s="138">
        <f t="shared" si="1"/>
        <v>55.871790286019319</v>
      </c>
      <c r="M104" s="138">
        <f t="shared" si="1"/>
        <v>376.72567219643423</v>
      </c>
      <c r="N104" s="138">
        <f t="shared" si="1"/>
        <v>21274.586160323594</v>
      </c>
      <c r="O104" s="138">
        <f t="shared" si="1"/>
        <v>20.935503865935182</v>
      </c>
      <c r="P104" s="138">
        <f t="shared" si="1"/>
        <v>38.034071658069685</v>
      </c>
      <c r="Q104" s="138">
        <f t="shared" si="1"/>
        <v>0.52487614258701842</v>
      </c>
      <c r="R104" s="138">
        <f t="shared" si="1"/>
        <v>0.10203910575243504</v>
      </c>
      <c r="S104" s="138">
        <f t="shared" si="1"/>
        <v>4.0207384399441708E-2</v>
      </c>
      <c r="T104" s="138">
        <f t="shared" si="1"/>
        <v>8.9968175864558901</v>
      </c>
      <c r="U104" s="138">
        <f t="shared" si="1"/>
        <v>0.50026334429701391</v>
      </c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10"/>
  <sheetViews>
    <sheetView showGridLines="0" workbookViewId="0">
      <selection activeCell="G192" sqref="G192"/>
    </sheetView>
  </sheetViews>
  <sheetFormatPr defaultColWidth="9.140625" defaultRowHeight="15"/>
  <cols>
    <col min="1" max="1" width="17.42578125" style="123" bestFit="1" customWidth="1"/>
    <col min="2" max="2" width="10.7109375" style="123" bestFit="1" customWidth="1"/>
    <col min="3" max="3" width="11" style="123" bestFit="1" customWidth="1"/>
    <col min="4" max="4" width="11" style="123" customWidth="1"/>
    <col min="5" max="5" width="15.140625" style="123" bestFit="1" customWidth="1"/>
    <col min="6" max="6" width="16.140625" style="123" bestFit="1" customWidth="1"/>
    <col min="7" max="7" width="17" style="123" bestFit="1" customWidth="1"/>
    <col min="8" max="8" width="8.7109375" style="123" bestFit="1" customWidth="1"/>
    <col min="9" max="14" width="6.5703125" style="123" bestFit="1" customWidth="1"/>
    <col min="15" max="15" width="7.5703125" style="123" bestFit="1" customWidth="1"/>
    <col min="16" max="22" width="6.5703125" style="123" bestFit="1" customWidth="1"/>
    <col min="23" max="23" width="13.42578125" style="123" bestFit="1" customWidth="1"/>
    <col min="24" max="16384" width="9.140625" style="123"/>
  </cols>
  <sheetData>
    <row r="1" spans="1:22" s="113" customFormat="1" ht="30">
      <c r="A1" s="115" t="s">
        <v>406</v>
      </c>
      <c r="B1" s="254" t="s">
        <v>291</v>
      </c>
      <c r="C1" s="254"/>
      <c r="D1" s="135"/>
      <c r="E1" s="114" t="s">
        <v>149</v>
      </c>
      <c r="F1" s="116" t="s">
        <v>292</v>
      </c>
      <c r="G1" s="116" t="s">
        <v>403</v>
      </c>
      <c r="H1" s="116" t="s">
        <v>2</v>
      </c>
      <c r="I1" s="116" t="s">
        <v>3</v>
      </c>
      <c r="J1" s="116" t="s">
        <v>4</v>
      </c>
      <c r="K1" s="116" t="s">
        <v>16</v>
      </c>
      <c r="L1" s="116" t="s">
        <v>17</v>
      </c>
      <c r="M1" s="116" t="s">
        <v>18</v>
      </c>
      <c r="N1" s="116" t="s">
        <v>19</v>
      </c>
      <c r="O1" s="116" t="s">
        <v>20</v>
      </c>
      <c r="P1" s="116" t="s">
        <v>21</v>
      </c>
      <c r="Q1" s="113" t="s">
        <v>22</v>
      </c>
      <c r="R1" s="113" t="s">
        <v>23</v>
      </c>
      <c r="S1" s="113" t="s">
        <v>24</v>
      </c>
      <c r="T1" s="113" t="s">
        <v>25</v>
      </c>
      <c r="U1" s="113" t="s">
        <v>26</v>
      </c>
      <c r="V1" s="113" t="s">
        <v>27</v>
      </c>
    </row>
    <row r="2" spans="1:22" s="113" customFormat="1">
      <c r="A2" s="115"/>
      <c r="B2" s="115"/>
      <c r="C2" s="115"/>
      <c r="D2" s="135"/>
      <c r="E2" s="114"/>
      <c r="F2" s="116"/>
      <c r="G2" s="116"/>
      <c r="H2" s="116" t="s">
        <v>5</v>
      </c>
      <c r="I2" s="116" t="s">
        <v>5</v>
      </c>
      <c r="J2" s="116" t="s">
        <v>5</v>
      </c>
      <c r="K2" s="116" t="s">
        <v>5</v>
      </c>
      <c r="L2" s="116" t="s">
        <v>5</v>
      </c>
      <c r="M2" s="116" t="s">
        <v>5</v>
      </c>
      <c r="N2" s="116" t="s">
        <v>5</v>
      </c>
      <c r="O2" s="116" t="s">
        <v>5</v>
      </c>
      <c r="P2" s="116" t="s">
        <v>5</v>
      </c>
      <c r="Q2" s="116" t="s">
        <v>5</v>
      </c>
      <c r="R2" s="116" t="s">
        <v>5</v>
      </c>
      <c r="S2" s="116" t="s">
        <v>5</v>
      </c>
      <c r="T2" s="116" t="s">
        <v>5</v>
      </c>
      <c r="U2" s="116" t="s">
        <v>5</v>
      </c>
      <c r="V2" s="116" t="s">
        <v>5</v>
      </c>
    </row>
    <row r="3" spans="1:22">
      <c r="A3" s="61" t="s">
        <v>293</v>
      </c>
      <c r="B3" s="61">
        <v>-23.984988999999999</v>
      </c>
      <c r="C3" s="61">
        <v>31.139513999999998</v>
      </c>
      <c r="D3" s="73" t="s">
        <v>54</v>
      </c>
      <c r="E3" s="61">
        <v>1.18</v>
      </c>
      <c r="F3" s="61" t="s">
        <v>294</v>
      </c>
      <c r="G3" s="61" t="s">
        <v>295</v>
      </c>
      <c r="H3" s="117">
        <v>422.14022332266978</v>
      </c>
      <c r="I3" s="117">
        <v>1625.471003392905</v>
      </c>
      <c r="J3" s="117">
        <v>1187.9946042653896</v>
      </c>
      <c r="K3" s="118">
        <v>8075.7474431662577</v>
      </c>
      <c r="L3" s="118">
        <v>11433.066137915548</v>
      </c>
      <c r="M3" s="119">
        <v>0.61901512773869438</v>
      </c>
      <c r="N3" s="119">
        <v>14.276571658960034</v>
      </c>
      <c r="O3" s="119">
        <v>561.60643215341372</v>
      </c>
      <c r="P3" s="119">
        <v>55.965821234284689</v>
      </c>
      <c r="Q3" s="120">
        <v>7.1210851313806289</v>
      </c>
      <c r="R3" s="121">
        <v>6.4618358566326792E-2</v>
      </c>
      <c r="S3" s="121">
        <v>2.577682017293139E-2</v>
      </c>
      <c r="T3" s="121">
        <v>2.4591732099687569E-2</v>
      </c>
      <c r="U3" s="122">
        <v>0.39654507985235504</v>
      </c>
      <c r="V3" s="121">
        <v>0.10941644124599016</v>
      </c>
    </row>
    <row r="4" spans="1:22" ht="15" customHeight="1">
      <c r="A4" s="65" t="s">
        <v>300</v>
      </c>
      <c r="B4" s="65">
        <v>-23.984999999999999</v>
      </c>
      <c r="C4" s="65">
        <v>31.139510000000001</v>
      </c>
      <c r="D4" s="73" t="s">
        <v>54</v>
      </c>
      <c r="E4" s="65">
        <v>1.54</v>
      </c>
      <c r="F4" s="61" t="s">
        <v>294</v>
      </c>
      <c r="G4" s="61" t="s">
        <v>298</v>
      </c>
      <c r="H4" s="124">
        <v>990.01760428892817</v>
      </c>
      <c r="I4" s="124">
        <v>6061.6170500062162</v>
      </c>
      <c r="J4" s="124">
        <v>1777.8117532306962</v>
      </c>
      <c r="K4" s="125">
        <v>5807.5758845372302</v>
      </c>
      <c r="L4" s="125">
        <v>34367.618955752478</v>
      </c>
      <c r="M4" s="126">
        <v>5.0330534718068023</v>
      </c>
      <c r="N4" s="126">
        <v>53.857613059068584</v>
      </c>
      <c r="O4" s="126">
        <v>5056.6382812090933</v>
      </c>
      <c r="P4" s="126">
        <v>217.28818448524478</v>
      </c>
      <c r="Q4" s="127">
        <v>18.885605466201216</v>
      </c>
      <c r="R4" s="128">
        <v>0.20486815194801147</v>
      </c>
      <c r="S4" s="128">
        <v>0.11098665020812754</v>
      </c>
      <c r="T4" s="128">
        <v>3.089694043074908E-2</v>
      </c>
      <c r="U4" s="129">
        <v>1.8442276370905399</v>
      </c>
      <c r="V4" s="128">
        <v>0.76281389310901171</v>
      </c>
    </row>
    <row r="5" spans="1:22" ht="15" customHeight="1">
      <c r="A5" s="65" t="s">
        <v>296</v>
      </c>
      <c r="B5" s="62">
        <v>-23.98499</v>
      </c>
      <c r="C5" s="62">
        <v>31.139513999999998</v>
      </c>
      <c r="D5" s="73" t="s">
        <v>54</v>
      </c>
      <c r="E5" s="65">
        <v>1.54</v>
      </c>
      <c r="F5" s="61" t="s">
        <v>297</v>
      </c>
      <c r="G5" s="61" t="s">
        <v>298</v>
      </c>
      <c r="H5" s="124">
        <v>112.90745350461444</v>
      </c>
      <c r="I5" s="124">
        <v>2700.3321538398391</v>
      </c>
      <c r="J5" s="124">
        <v>1346.5133669964373</v>
      </c>
      <c r="K5" s="125">
        <v>7960.3202683246263</v>
      </c>
      <c r="L5" s="125">
        <v>19392.295896550855</v>
      </c>
      <c r="M5" s="126">
        <v>1.4884247854302171</v>
      </c>
      <c r="N5" s="126">
        <v>27.300877535096721</v>
      </c>
      <c r="O5" s="126">
        <v>1399.6454786204531</v>
      </c>
      <c r="P5" s="126">
        <v>90.356201473073924</v>
      </c>
      <c r="Q5" s="127">
        <v>9.3930068018094612</v>
      </c>
      <c r="R5" s="128">
        <v>0.15339382941767335</v>
      </c>
      <c r="S5" s="128">
        <v>4.133431320943412E-2</v>
      </c>
      <c r="T5" s="128">
        <v>2.9428401451030366E-2</v>
      </c>
      <c r="U5" s="129">
        <v>0.67374433322500515</v>
      </c>
      <c r="V5" s="128">
        <v>0.18847672626853251</v>
      </c>
    </row>
    <row r="6" spans="1:22" ht="15" customHeight="1">
      <c r="A6" s="65" t="s">
        <v>299</v>
      </c>
      <c r="B6" s="65">
        <v>-23.98499</v>
      </c>
      <c r="C6" s="65">
        <v>31.139513999999998</v>
      </c>
      <c r="D6" s="73" t="s">
        <v>54</v>
      </c>
      <c r="E6" s="65">
        <v>1.54</v>
      </c>
      <c r="F6" s="61" t="s">
        <v>294</v>
      </c>
      <c r="G6" s="61" t="s">
        <v>298</v>
      </c>
      <c r="H6" s="124">
        <v>1823.3606537690009</v>
      </c>
      <c r="I6" s="124">
        <v>6089.4282124146912</v>
      </c>
      <c r="J6" s="124">
        <v>1619.1740808893519</v>
      </c>
      <c r="K6" s="125">
        <v>9456.807493449156</v>
      </c>
      <c r="L6" s="125">
        <v>22549.358476925467</v>
      </c>
      <c r="M6" s="126">
        <v>6.3882536030477484</v>
      </c>
      <c r="N6" s="126">
        <v>62.66474480499123</v>
      </c>
      <c r="O6" s="126">
        <v>6001.6547457152446</v>
      </c>
      <c r="P6" s="126">
        <v>286.98027509005021</v>
      </c>
      <c r="Q6" s="127">
        <v>16.680484364508569</v>
      </c>
      <c r="R6" s="128">
        <v>0.27545699875230589</v>
      </c>
      <c r="S6" s="128">
        <v>0.14983955064404714</v>
      </c>
      <c r="T6" s="128">
        <v>5.7189141708556025E-2</v>
      </c>
      <c r="U6" s="129">
        <v>2.2230239859180303</v>
      </c>
      <c r="V6" s="128">
        <v>0.66249734144372607</v>
      </c>
    </row>
    <row r="7" spans="1:22" ht="15" customHeight="1">
      <c r="A7" s="61" t="s">
        <v>301</v>
      </c>
      <c r="B7" s="61">
        <v>-23.982738000000001</v>
      </c>
      <c r="C7" s="61">
        <v>31.146654000000002</v>
      </c>
      <c r="D7" s="73" t="s">
        <v>54</v>
      </c>
      <c r="E7" s="61">
        <v>1.96</v>
      </c>
      <c r="F7" s="61" t="s">
        <v>294</v>
      </c>
      <c r="G7" s="61" t="s">
        <v>295</v>
      </c>
      <c r="H7" s="117">
        <v>359.7235055430109</v>
      </c>
      <c r="I7" s="117">
        <v>1450.9689899809089</v>
      </c>
      <c r="J7" s="117">
        <v>924.20878466069382</v>
      </c>
      <c r="K7" s="118">
        <v>7081.253614654086</v>
      </c>
      <c r="L7" s="118">
        <v>10019.585051281196</v>
      </c>
      <c r="M7" s="119">
        <v>0.52771222099313264</v>
      </c>
      <c r="N7" s="119">
        <v>12.258347168390134</v>
      </c>
      <c r="O7" s="119">
        <v>479.19882151837243</v>
      </c>
      <c r="P7" s="119">
        <v>48.196491339688123</v>
      </c>
      <c r="Q7" s="120">
        <v>6.5190246227298791</v>
      </c>
      <c r="R7" s="121">
        <v>5.1522143554049701E-2</v>
      </c>
      <c r="S7" s="121">
        <v>2.5634072213612517E-2</v>
      </c>
      <c r="T7" s="121">
        <v>2.2768945883083216E-2</v>
      </c>
      <c r="U7" s="122">
        <v>0.35298426407252215</v>
      </c>
      <c r="V7" s="121">
        <v>9.4035646715670704E-2</v>
      </c>
    </row>
    <row r="8" spans="1:22" ht="15" customHeight="1">
      <c r="A8" s="65" t="s">
        <v>302</v>
      </c>
      <c r="B8" s="61">
        <v>-23.982738000000001</v>
      </c>
      <c r="C8" s="61">
        <v>31.146654000000002</v>
      </c>
      <c r="D8" s="73" t="s">
        <v>54</v>
      </c>
      <c r="E8" s="61">
        <v>1.96</v>
      </c>
      <c r="F8" s="61" t="s">
        <v>294</v>
      </c>
      <c r="G8" s="61" t="s">
        <v>295</v>
      </c>
      <c r="H8" s="124">
        <v>437.73790199373815</v>
      </c>
      <c r="I8" s="124">
        <v>1670.945130532165</v>
      </c>
      <c r="J8" s="124">
        <v>1230.4807198320984</v>
      </c>
      <c r="K8" s="125">
        <v>8114.6495539080879</v>
      </c>
      <c r="L8" s="125">
        <v>11097.50722386244</v>
      </c>
      <c r="M8" s="126">
        <v>0.59591401727906124</v>
      </c>
      <c r="N8" s="126">
        <v>14.209369601812901</v>
      </c>
      <c r="O8" s="126">
        <v>552.27399872223612</v>
      </c>
      <c r="P8" s="126">
        <v>59.982379362999858</v>
      </c>
      <c r="Q8" s="127">
        <v>7.155547937716733</v>
      </c>
      <c r="R8" s="128">
        <v>5.8371544532071593E-2</v>
      </c>
      <c r="S8" s="128">
        <v>1.9015435760036618E-2</v>
      </c>
      <c r="T8" s="128">
        <v>2.9908213605128735E-2</v>
      </c>
      <c r="U8" s="129">
        <v>0.40808132609893066</v>
      </c>
      <c r="V8" s="128">
        <v>0.10786807598897498</v>
      </c>
    </row>
    <row r="9" spans="1:22" ht="15" customHeight="1">
      <c r="A9" s="65" t="s">
        <v>303</v>
      </c>
      <c r="B9" s="64">
        <v>-24.009899999999998</v>
      </c>
      <c r="C9" s="64">
        <v>31.14507</v>
      </c>
      <c r="D9" s="73" t="s">
        <v>54</v>
      </c>
      <c r="E9" s="65">
        <v>2.63</v>
      </c>
      <c r="F9" s="61" t="s">
        <v>297</v>
      </c>
      <c r="G9" s="61" t="s">
        <v>298</v>
      </c>
      <c r="H9" s="124">
        <v>429.95747846083907</v>
      </c>
      <c r="I9" s="124">
        <v>4265.2075718995329</v>
      </c>
      <c r="J9" s="124">
        <v>1510.3111927697382</v>
      </c>
      <c r="K9" s="125">
        <v>6603.8585596946514</v>
      </c>
      <c r="L9" s="125">
        <v>20864.29157712113</v>
      </c>
      <c r="M9" s="126">
        <v>0.82970935644137167</v>
      </c>
      <c r="N9" s="126">
        <v>39.992723345310765</v>
      </c>
      <c r="O9" s="126">
        <v>695.99269792907467</v>
      </c>
      <c r="P9" s="126">
        <v>38.126365711003416</v>
      </c>
      <c r="Q9" s="127">
        <v>7.6492257928068295</v>
      </c>
      <c r="R9" s="128">
        <v>7.0408050260412816E-2</v>
      </c>
      <c r="S9" s="128">
        <v>7.7611429155359832E-2</v>
      </c>
      <c r="T9" s="128">
        <v>1.5903068256215108E-2</v>
      </c>
      <c r="U9" s="129">
        <v>0.3432786563479821</v>
      </c>
      <c r="V9" s="128">
        <v>5.7419116696996293E-2</v>
      </c>
    </row>
    <row r="10" spans="1:22" ht="15" customHeight="1">
      <c r="A10" s="65" t="s">
        <v>304</v>
      </c>
      <c r="B10" s="64">
        <v>-24.009899999999998</v>
      </c>
      <c r="C10" s="64">
        <v>31.14507</v>
      </c>
      <c r="D10" s="73" t="s">
        <v>54</v>
      </c>
      <c r="E10" s="65">
        <v>2.63</v>
      </c>
      <c r="F10" s="61" t="s">
        <v>294</v>
      </c>
      <c r="G10" s="61" t="s">
        <v>298</v>
      </c>
      <c r="H10" s="124">
        <v>553.00345672525725</v>
      </c>
      <c r="I10" s="124">
        <v>6510.9875836389583</v>
      </c>
      <c r="J10" s="124">
        <v>1233.0524167420283</v>
      </c>
      <c r="K10" s="125">
        <v>5376.0884360075943</v>
      </c>
      <c r="L10" s="125">
        <v>42970.897019345357</v>
      </c>
      <c r="M10" s="126">
        <v>1.3706895739385483</v>
      </c>
      <c r="N10" s="126">
        <v>50.662824588105103</v>
      </c>
      <c r="O10" s="126">
        <v>1012.6998946204732</v>
      </c>
      <c r="P10" s="126">
        <v>39.281182498853035</v>
      </c>
      <c r="Q10" s="127">
        <v>9.8719198276438753</v>
      </c>
      <c r="R10" s="128">
        <v>9.6192018658602677E-2</v>
      </c>
      <c r="S10" s="128">
        <v>9.253346119679573E-2</v>
      </c>
      <c r="T10" s="128">
        <v>2.2229909223471459E-2</v>
      </c>
      <c r="U10" s="129">
        <v>0.48246555553332526</v>
      </c>
      <c r="V10" s="128">
        <v>8.4598993279920098E-2</v>
      </c>
    </row>
    <row r="11" spans="1:22">
      <c r="A11" s="65" t="s">
        <v>305</v>
      </c>
      <c r="B11" s="61">
        <v>-24.009924000000002</v>
      </c>
      <c r="C11" s="61">
        <v>31.145065299999999</v>
      </c>
      <c r="D11" s="73" t="s">
        <v>54</v>
      </c>
      <c r="E11" s="65">
        <v>2.65</v>
      </c>
      <c r="F11" s="61" t="s">
        <v>297</v>
      </c>
      <c r="G11" s="61" t="s">
        <v>298</v>
      </c>
      <c r="H11" s="124">
        <v>214.89649984511146</v>
      </c>
      <c r="I11" s="124">
        <v>3419.5817296952605</v>
      </c>
      <c r="J11" s="124">
        <v>1410.3351119958472</v>
      </c>
      <c r="K11" s="125">
        <v>5662.6112898708343</v>
      </c>
      <c r="L11" s="125">
        <v>25506.194274886813</v>
      </c>
      <c r="M11" s="126">
        <v>0.63978084350838671</v>
      </c>
      <c r="N11" s="126">
        <v>15.992706919336246</v>
      </c>
      <c r="O11" s="126">
        <v>486.09409779460373</v>
      </c>
      <c r="P11" s="126">
        <v>22.703405974239406</v>
      </c>
      <c r="Q11" s="127">
        <v>7.4634915051632991</v>
      </c>
      <c r="R11" s="128">
        <v>8.289171934929683E-2</v>
      </c>
      <c r="S11" s="128">
        <v>5.5476640028946596E-2</v>
      </c>
      <c r="T11" s="128">
        <v>1.163167682780397E-2</v>
      </c>
      <c r="U11" s="129">
        <v>0.23755927747123226</v>
      </c>
      <c r="V11" s="128">
        <v>5.1119674440298087E-2</v>
      </c>
    </row>
    <row r="12" spans="1:22">
      <c r="A12" s="65" t="s">
        <v>306</v>
      </c>
      <c r="B12" s="61">
        <v>-24.009924000000002</v>
      </c>
      <c r="C12" s="61">
        <v>31.145065299999999</v>
      </c>
      <c r="D12" s="73" t="s">
        <v>54</v>
      </c>
      <c r="E12" s="65">
        <v>2.65</v>
      </c>
      <c r="F12" s="61" t="s">
        <v>307</v>
      </c>
      <c r="G12" s="61" t="s">
        <v>295</v>
      </c>
      <c r="H12" s="124">
        <v>-7.255983547013912</v>
      </c>
      <c r="I12" s="124">
        <v>593.89140700230848</v>
      </c>
      <c r="J12" s="124">
        <v>747.812366375583</v>
      </c>
      <c r="K12" s="125">
        <v>3424.479386369112</v>
      </c>
      <c r="L12" s="125">
        <v>18410.597375937839</v>
      </c>
      <c r="M12" s="126">
        <v>-0.1557592179279717</v>
      </c>
      <c r="N12" s="126">
        <v>-8.929534400632825</v>
      </c>
      <c r="O12" s="126">
        <v>-85.384136066835183</v>
      </c>
      <c r="P12" s="126">
        <v>-2.2077929731821673</v>
      </c>
      <c r="Q12" s="127">
        <v>5.715005161623866</v>
      </c>
      <c r="R12" s="128">
        <v>-1.4988687030992147E-3</v>
      </c>
      <c r="S12" s="128">
        <v>2.3333879929982308E-2</v>
      </c>
      <c r="T12" s="128">
        <v>3.9954681076904454E-4</v>
      </c>
      <c r="U12" s="129">
        <v>-0.11747018429913944</v>
      </c>
      <c r="V12" s="128">
        <v>-2.4041167222624664E-2</v>
      </c>
    </row>
    <row r="13" spans="1:22" ht="15" customHeight="1">
      <c r="A13" s="61" t="s">
        <v>308</v>
      </c>
      <c r="B13" s="61">
        <v>-24.016680000000001</v>
      </c>
      <c r="C13" s="61">
        <v>31.126484999999999</v>
      </c>
      <c r="D13" s="73" t="s">
        <v>54</v>
      </c>
      <c r="E13" s="61">
        <v>2.89</v>
      </c>
      <c r="F13" s="61" t="s">
        <v>294</v>
      </c>
      <c r="G13" s="61" t="s">
        <v>295</v>
      </c>
      <c r="H13" s="117">
        <v>269.4501939706721</v>
      </c>
      <c r="I13" s="117">
        <v>1194.8498289474835</v>
      </c>
      <c r="J13" s="117">
        <v>1101.4534078516058</v>
      </c>
      <c r="K13" s="118">
        <v>6939.1414408718556</v>
      </c>
      <c r="L13" s="118">
        <v>15434.787112330636</v>
      </c>
      <c r="M13" s="119">
        <v>0.39243724122775792</v>
      </c>
      <c r="N13" s="119">
        <v>13.543168554076153</v>
      </c>
      <c r="O13" s="119">
        <v>295.79378376190004</v>
      </c>
      <c r="P13" s="119">
        <v>11.283675340040631</v>
      </c>
      <c r="Q13" s="120">
        <v>5.8811590985774789</v>
      </c>
      <c r="R13" s="121">
        <v>6.119684871447803E-2</v>
      </c>
      <c r="S13" s="121">
        <v>0.11179632796432014</v>
      </c>
      <c r="T13" s="121">
        <v>9.4996317523854817E-3</v>
      </c>
      <c r="U13" s="122">
        <v>0.13177138464476493</v>
      </c>
      <c r="V13" s="121">
        <v>2.2785406426079721E-2</v>
      </c>
    </row>
    <row r="14" spans="1:22" ht="15" customHeight="1">
      <c r="A14" s="65" t="s">
        <v>309</v>
      </c>
      <c r="B14" s="64">
        <v>-24.0169</v>
      </c>
      <c r="C14" s="64">
        <v>31.12791</v>
      </c>
      <c r="D14" s="73" t="s">
        <v>54</v>
      </c>
      <c r="E14" s="65">
        <v>3.15</v>
      </c>
      <c r="F14" s="61" t="s">
        <v>297</v>
      </c>
      <c r="G14" s="61" t="s">
        <v>298</v>
      </c>
      <c r="H14" s="124">
        <v>440.6996323668028</v>
      </c>
      <c r="I14" s="124">
        <v>3896.4697844021639</v>
      </c>
      <c r="J14" s="124">
        <v>1084.5514189663415</v>
      </c>
      <c r="K14" s="125">
        <v>8330.2389529458869</v>
      </c>
      <c r="L14" s="125">
        <v>24384.134473552869</v>
      </c>
      <c r="M14" s="126">
        <v>0.94850218837438316</v>
      </c>
      <c r="N14" s="126">
        <v>31.463145228177439</v>
      </c>
      <c r="O14" s="126">
        <v>899.24505972640497</v>
      </c>
      <c r="P14" s="126">
        <v>23.94715558631184</v>
      </c>
      <c r="Q14" s="127">
        <v>8.1087810875811428</v>
      </c>
      <c r="R14" s="128">
        <v>8.8806345231623146E-2</v>
      </c>
      <c r="S14" s="128">
        <v>5.7353332151033519E-2</v>
      </c>
      <c r="T14" s="128">
        <v>9.0189005846262171E-3</v>
      </c>
      <c r="U14" s="129">
        <v>0.31352594670460582</v>
      </c>
      <c r="V14" s="128">
        <v>6.9772021612346635E-2</v>
      </c>
    </row>
    <row r="15" spans="1:22" ht="15" customHeight="1">
      <c r="A15" s="65" t="s">
        <v>310</v>
      </c>
      <c r="B15" s="64">
        <v>-24.0169</v>
      </c>
      <c r="C15" s="64">
        <v>31.12791</v>
      </c>
      <c r="D15" s="73" t="s">
        <v>54</v>
      </c>
      <c r="E15" s="65">
        <v>3.15</v>
      </c>
      <c r="F15" s="61" t="s">
        <v>294</v>
      </c>
      <c r="G15" s="61" t="s">
        <v>298</v>
      </c>
      <c r="H15" s="124">
        <v>1490.282422146129</v>
      </c>
      <c r="I15" s="124">
        <v>7812.9367867225283</v>
      </c>
      <c r="J15" s="124">
        <v>1750.9128437364191</v>
      </c>
      <c r="K15" s="125">
        <v>4458.1680977195092</v>
      </c>
      <c r="L15" s="125">
        <v>35944.791897825227</v>
      </c>
      <c r="M15" s="126">
        <v>2.8630295253984661</v>
      </c>
      <c r="N15" s="126">
        <v>53.411378734619895</v>
      </c>
      <c r="O15" s="126">
        <v>2701.0277687167741</v>
      </c>
      <c r="P15" s="126">
        <v>44.033369511270379</v>
      </c>
      <c r="Q15" s="127">
        <v>15.673832571576007</v>
      </c>
      <c r="R15" s="128">
        <v>0.18362681882957621</v>
      </c>
      <c r="S15" s="128">
        <v>0.10182353148338955</v>
      </c>
      <c r="T15" s="128">
        <v>2.1438202104926717E-2</v>
      </c>
      <c r="U15" s="129">
        <v>0.89657655902216793</v>
      </c>
      <c r="V15" s="128">
        <v>0.18843116890569958</v>
      </c>
    </row>
    <row r="16" spans="1:22" ht="15" customHeight="1">
      <c r="A16" s="65" t="s">
        <v>311</v>
      </c>
      <c r="B16" s="65">
        <v>-23.963200000000001</v>
      </c>
      <c r="C16" s="65">
        <v>31.147839999999999</v>
      </c>
      <c r="D16" s="73" t="s">
        <v>54</v>
      </c>
      <c r="E16" s="65">
        <v>3.58</v>
      </c>
      <c r="F16" s="61" t="s">
        <v>297</v>
      </c>
      <c r="G16" s="61" t="s">
        <v>298</v>
      </c>
      <c r="H16" s="124">
        <v>235.09624785401382</v>
      </c>
      <c r="I16" s="124">
        <v>3777.3629994719668</v>
      </c>
      <c r="J16" s="124">
        <v>1160.2471974085429</v>
      </c>
      <c r="K16" s="125">
        <v>8439.690782610016</v>
      </c>
      <c r="L16" s="125">
        <v>26548.925800029334</v>
      </c>
      <c r="M16" s="126">
        <v>8.9633345851593127</v>
      </c>
      <c r="N16" s="126">
        <v>108.18618079563794</v>
      </c>
      <c r="O16" s="126">
        <v>8702.5912155618207</v>
      </c>
      <c r="P16" s="126">
        <v>132.16732832637112</v>
      </c>
      <c r="Q16" s="127">
        <v>15.963850402114087</v>
      </c>
      <c r="R16" s="128">
        <v>0.1984466191819744</v>
      </c>
      <c r="S16" s="128">
        <v>7.3204039555777492E-2</v>
      </c>
      <c r="T16" s="128">
        <v>4.2607111096819361E-2</v>
      </c>
      <c r="U16" s="129">
        <v>1.0191748879028812</v>
      </c>
      <c r="V16" s="128">
        <v>0.44882596363917021</v>
      </c>
    </row>
    <row r="17" spans="1:22" ht="15" customHeight="1">
      <c r="A17" s="65" t="s">
        <v>312</v>
      </c>
      <c r="B17" s="61">
        <v>-23.963200000000001</v>
      </c>
      <c r="C17" s="61">
        <v>31.147839999999999</v>
      </c>
      <c r="D17" s="73" t="s">
        <v>54</v>
      </c>
      <c r="E17" s="65">
        <v>3.58</v>
      </c>
      <c r="F17" s="61" t="s">
        <v>294</v>
      </c>
      <c r="G17" s="61" t="s">
        <v>298</v>
      </c>
      <c r="H17" s="124">
        <v>502.93606999207691</v>
      </c>
      <c r="I17" s="124">
        <v>9432.501097093822</v>
      </c>
      <c r="J17" s="124">
        <v>1645.1598041105037</v>
      </c>
      <c r="K17" s="125">
        <v>3856.0968738387255</v>
      </c>
      <c r="L17" s="125">
        <v>36988.633612921905</v>
      </c>
      <c r="M17" s="126">
        <v>37.827421188650028</v>
      </c>
      <c r="N17" s="126">
        <v>163.36172900326795</v>
      </c>
      <c r="O17" s="126">
        <v>36706.263146613011</v>
      </c>
      <c r="P17" s="126">
        <v>245.2117792218213</v>
      </c>
      <c r="Q17" s="127">
        <v>22.837996204832805</v>
      </c>
      <c r="R17" s="128">
        <v>0.22812031130107346</v>
      </c>
      <c r="S17" s="128">
        <v>0.11251950380694196</v>
      </c>
      <c r="T17" s="128">
        <v>2.7078040951043499E-2</v>
      </c>
      <c r="U17" s="129">
        <v>2.8715411365921146</v>
      </c>
      <c r="V17" s="128">
        <v>2.0290059649312018</v>
      </c>
    </row>
    <row r="18" spans="1:22" ht="15" customHeight="1">
      <c r="A18" s="61" t="s">
        <v>313</v>
      </c>
      <c r="B18" s="61">
        <v>-23.963166999999999</v>
      </c>
      <c r="C18" s="61">
        <v>31.147839000000001</v>
      </c>
      <c r="D18" s="73" t="s">
        <v>54</v>
      </c>
      <c r="E18" s="61">
        <v>3.61</v>
      </c>
      <c r="F18" s="61" t="s">
        <v>294</v>
      </c>
      <c r="G18" s="61" t="s">
        <v>295</v>
      </c>
      <c r="H18" s="117">
        <v>263.58406359111194</v>
      </c>
      <c r="I18" s="117">
        <v>1933.455626836904</v>
      </c>
      <c r="J18" s="117">
        <v>856.00493733246026</v>
      </c>
      <c r="K18" s="118">
        <v>6532.3537802999708</v>
      </c>
      <c r="L18" s="118">
        <v>10992.651853903957</v>
      </c>
      <c r="M18" s="119">
        <v>0.35756982475223514</v>
      </c>
      <c r="N18" s="119">
        <v>12.095478460601473</v>
      </c>
      <c r="O18" s="119">
        <v>356.81306319017244</v>
      </c>
      <c r="P18" s="119">
        <v>34.301128558243036</v>
      </c>
      <c r="Q18" s="120">
        <v>5.589779027059758</v>
      </c>
      <c r="R18" s="121">
        <v>6.3247396760913233E-2</v>
      </c>
      <c r="S18" s="121">
        <v>1.7925733976823545E-2</v>
      </c>
      <c r="T18" s="121">
        <v>6.5136597980917409E-3</v>
      </c>
      <c r="U18" s="122">
        <v>0.19174953652114124</v>
      </c>
      <c r="V18" s="121">
        <v>8.1371492957262079E-2</v>
      </c>
    </row>
    <row r="19" spans="1:22" ht="15" customHeight="1">
      <c r="A19" s="65" t="s">
        <v>314</v>
      </c>
      <c r="B19" s="61">
        <v>-23.963166999999999</v>
      </c>
      <c r="C19" s="61">
        <v>31.147839000000001</v>
      </c>
      <c r="D19" s="73" t="s">
        <v>54</v>
      </c>
      <c r="E19" s="61">
        <v>3.61</v>
      </c>
      <c r="F19" s="61" t="s">
        <v>294</v>
      </c>
      <c r="G19" s="61" t="s">
        <v>295</v>
      </c>
      <c r="H19" s="124">
        <v>434.14034810860932</v>
      </c>
      <c r="I19" s="124">
        <v>1723.0450623300931</v>
      </c>
      <c r="J19" s="124">
        <v>948.00364056995431</v>
      </c>
      <c r="K19" s="125">
        <v>3761.1507135323995</v>
      </c>
      <c r="L19" s="125">
        <v>14434.802942407878</v>
      </c>
      <c r="M19" s="126">
        <v>1.4164557707566015</v>
      </c>
      <c r="N19" s="126">
        <v>14.4619048553289</v>
      </c>
      <c r="O19" s="126">
        <v>1308.0541869952369</v>
      </c>
      <c r="P19" s="126">
        <v>183.80541202453071</v>
      </c>
      <c r="Q19" s="127">
        <v>7.212956924248962</v>
      </c>
      <c r="R19" s="128">
        <v>9.4857934710849301E-2</v>
      </c>
      <c r="S19" s="128">
        <v>5.5866944853651512E-2</v>
      </c>
      <c r="T19" s="128">
        <v>6.6404818465041024E-2</v>
      </c>
      <c r="U19" s="129">
        <v>1.232483681676511</v>
      </c>
      <c r="V19" s="128">
        <v>0.1114417640765985</v>
      </c>
    </row>
    <row r="20" spans="1:22" ht="15" customHeight="1">
      <c r="A20" s="65" t="s">
        <v>315</v>
      </c>
      <c r="B20" s="61">
        <v>-23.999932000000001</v>
      </c>
      <c r="C20" s="61">
        <v>31.175647000000001</v>
      </c>
      <c r="D20" s="73" t="s">
        <v>54</v>
      </c>
      <c r="E20" s="61">
        <v>4.84</v>
      </c>
      <c r="F20" s="61" t="s">
        <v>294</v>
      </c>
      <c r="G20" s="61" t="s">
        <v>298</v>
      </c>
      <c r="H20" s="124">
        <v>319.10730724282473</v>
      </c>
      <c r="I20" s="124">
        <v>5856.4897006806377</v>
      </c>
      <c r="J20" s="124">
        <v>1179.4750200060778</v>
      </c>
      <c r="K20" s="125">
        <v>14529.901987172114</v>
      </c>
      <c r="L20" s="125">
        <v>18209.475923610935</v>
      </c>
      <c r="M20" s="126">
        <v>10.146560721603736</v>
      </c>
      <c r="N20" s="126">
        <v>69.292357431417301</v>
      </c>
      <c r="O20" s="126">
        <v>9956.245881114226</v>
      </c>
      <c r="P20" s="126">
        <v>182.37282333655577</v>
      </c>
      <c r="Q20" s="127">
        <v>14.068100148104117</v>
      </c>
      <c r="R20" s="128">
        <v>0.5281884938534499</v>
      </c>
      <c r="S20" s="128">
        <v>0.16024221134205158</v>
      </c>
      <c r="T20" s="128">
        <v>5.6223216666227316E-2</v>
      </c>
      <c r="U20" s="129">
        <v>2.888695601642211</v>
      </c>
      <c r="V20" s="128">
        <v>2.0260505019436343</v>
      </c>
    </row>
    <row r="21" spans="1:22" ht="15" customHeight="1">
      <c r="A21" s="65" t="s">
        <v>316</v>
      </c>
      <c r="B21" s="61">
        <v>-23.999932000000001</v>
      </c>
      <c r="C21" s="61">
        <v>31.175647000000001</v>
      </c>
      <c r="D21" s="73" t="s">
        <v>54</v>
      </c>
      <c r="E21" s="61">
        <v>4.84</v>
      </c>
      <c r="F21" s="61" t="s">
        <v>294</v>
      </c>
      <c r="G21" s="61" t="s">
        <v>295</v>
      </c>
      <c r="H21" s="124">
        <v>312.25833540201182</v>
      </c>
      <c r="I21" s="124">
        <v>2099.9970719954681</v>
      </c>
      <c r="J21" s="124">
        <v>338.69069077951349</v>
      </c>
      <c r="K21" s="125">
        <v>4673.614077013598</v>
      </c>
      <c r="L21" s="125">
        <v>3324.6623411659421</v>
      </c>
      <c r="M21" s="126">
        <v>1.0285879610151432</v>
      </c>
      <c r="N21" s="126">
        <v>-5.9047931980963639</v>
      </c>
      <c r="O21" s="126">
        <v>1115.208270908664</v>
      </c>
      <c r="P21" s="126">
        <v>36.140748615158031</v>
      </c>
      <c r="Q21" s="127">
        <v>5.6644469654640304</v>
      </c>
      <c r="R21" s="128">
        <v>4.6293644229265435E-2</v>
      </c>
      <c r="S21" s="128">
        <v>4.1082776770247215E-2</v>
      </c>
      <c r="T21" s="128">
        <v>1.0276837502607179E-2</v>
      </c>
      <c r="U21" s="129">
        <v>0.33227844898204478</v>
      </c>
      <c r="V21" s="128">
        <v>0.32472786734574116</v>
      </c>
    </row>
    <row r="22" spans="1:22" ht="15" customHeight="1">
      <c r="A22" s="65" t="s">
        <v>317</v>
      </c>
      <c r="B22" s="64">
        <v>-23.9999</v>
      </c>
      <c r="C22" s="64">
        <v>31.175650000000001</v>
      </c>
      <c r="D22" s="73" t="s">
        <v>54</v>
      </c>
      <c r="E22" s="65">
        <v>4.8499999999999996</v>
      </c>
      <c r="F22" s="61" t="s">
        <v>307</v>
      </c>
      <c r="G22" s="61" t="s">
        <v>298</v>
      </c>
      <c r="H22" s="124">
        <v>196.14246353965095</v>
      </c>
      <c r="I22" s="124">
        <v>8353.3417346530186</v>
      </c>
      <c r="J22" s="124">
        <v>1952.9476559993602</v>
      </c>
      <c r="K22" s="125">
        <v>8393.0864158085351</v>
      </c>
      <c r="L22" s="125">
        <v>28061.042885207229</v>
      </c>
      <c r="M22" s="126">
        <v>16.467396938764754</v>
      </c>
      <c r="N22" s="126">
        <v>87.467066375459154</v>
      </c>
      <c r="O22" s="126">
        <v>15836.969924347468</v>
      </c>
      <c r="P22" s="126">
        <v>188.08693135903144</v>
      </c>
      <c r="Q22" s="127">
        <v>14.663142725319089</v>
      </c>
      <c r="R22" s="128">
        <v>0.23280352142701277</v>
      </c>
      <c r="S22" s="128">
        <v>8.259141458929789E-2</v>
      </c>
      <c r="T22" s="128">
        <v>2.605269228837748E-2</v>
      </c>
      <c r="U22" s="129">
        <v>2.85050330390452</v>
      </c>
      <c r="V22" s="128">
        <v>2.9172736819383847</v>
      </c>
    </row>
    <row r="23" spans="1:22">
      <c r="A23" s="65" t="s">
        <v>318</v>
      </c>
      <c r="B23" s="61">
        <v>-23.9832</v>
      </c>
      <c r="C23" s="61">
        <v>31.177109999999999</v>
      </c>
      <c r="D23" s="73" t="s">
        <v>54</v>
      </c>
      <c r="E23" s="65">
        <v>4.87</v>
      </c>
      <c r="F23" s="61" t="s">
        <v>297</v>
      </c>
      <c r="G23" s="61" t="s">
        <v>298</v>
      </c>
      <c r="H23" s="124">
        <v>181.15041913452717</v>
      </c>
      <c r="I23" s="124">
        <v>6284.6364497214781</v>
      </c>
      <c r="J23" s="124">
        <v>1095.950416251183</v>
      </c>
      <c r="K23" s="125">
        <v>10040.732905235503</v>
      </c>
      <c r="L23" s="125">
        <v>18358.621959295513</v>
      </c>
      <c r="M23" s="126">
        <v>7.5509258775083268</v>
      </c>
      <c r="N23" s="126">
        <v>299.16128416187513</v>
      </c>
      <c r="O23" s="126">
        <v>7389.4781606524248</v>
      </c>
      <c r="P23" s="126">
        <v>113.00263991729979</v>
      </c>
      <c r="Q23" s="127">
        <v>10.279237411713435</v>
      </c>
      <c r="R23" s="128">
        <v>0.13509012521115216</v>
      </c>
      <c r="S23" s="128">
        <v>5.9382799384662267E-2</v>
      </c>
      <c r="T23" s="128">
        <v>2.8702474231582707E-2</v>
      </c>
      <c r="U23" s="129">
        <v>1.1960488007921013</v>
      </c>
      <c r="V23" s="128">
        <v>0.79968173419915012</v>
      </c>
    </row>
    <row r="24" spans="1:22">
      <c r="A24" s="65" t="s">
        <v>319</v>
      </c>
      <c r="B24" s="61">
        <v>-23.9832</v>
      </c>
      <c r="C24" s="61">
        <v>31.177109999999999</v>
      </c>
      <c r="D24" s="73" t="s">
        <v>54</v>
      </c>
      <c r="E24" s="65">
        <v>4.87</v>
      </c>
      <c r="F24" s="61" t="s">
        <v>294</v>
      </c>
      <c r="G24" s="61" t="s">
        <v>298</v>
      </c>
      <c r="H24" s="124">
        <v>442.28468314459917</v>
      </c>
      <c r="I24" s="124">
        <v>8691.340965619338</v>
      </c>
      <c r="J24" s="124">
        <v>1462.8171297614153</v>
      </c>
      <c r="K24" s="125">
        <v>10171.174937054468</v>
      </c>
      <c r="L24" s="125">
        <v>27834.145994174451</v>
      </c>
      <c r="M24" s="126">
        <v>19.751317729478398</v>
      </c>
      <c r="N24" s="126">
        <v>131.6141643058493</v>
      </c>
      <c r="O24" s="126">
        <v>19559.381678737231</v>
      </c>
      <c r="P24" s="126">
        <v>170.37061170433572</v>
      </c>
      <c r="Q24" s="127">
        <v>15.023111897318405</v>
      </c>
      <c r="R24" s="128">
        <v>0.20980607411141114</v>
      </c>
      <c r="S24" s="128">
        <v>0.1070011571718819</v>
      </c>
      <c r="T24" s="128">
        <v>2.8761147068402611E-2</v>
      </c>
      <c r="U24" s="129">
        <v>2.5010485611314883</v>
      </c>
      <c r="V24" s="128">
        <v>2.0656018621001233</v>
      </c>
    </row>
    <row r="25" spans="1:22">
      <c r="A25" s="65" t="s">
        <v>320</v>
      </c>
      <c r="B25" s="61">
        <v>-23.974148</v>
      </c>
      <c r="C25" s="61">
        <v>31.173831</v>
      </c>
      <c r="D25" s="73" t="s">
        <v>54</v>
      </c>
      <c r="E25" s="65">
        <v>4.92</v>
      </c>
      <c r="F25" s="61" t="s">
        <v>294</v>
      </c>
      <c r="G25" s="61" t="s">
        <v>298</v>
      </c>
      <c r="H25" s="124">
        <v>327.05603575593602</v>
      </c>
      <c r="I25" s="124">
        <v>4319.4417202318382</v>
      </c>
      <c r="J25" s="124">
        <v>1098.6821754783136</v>
      </c>
      <c r="K25" s="125">
        <v>3076.0595687792352</v>
      </c>
      <c r="L25" s="125">
        <v>22480.032988300532</v>
      </c>
      <c r="M25" s="126">
        <v>3.6686193878839157</v>
      </c>
      <c r="N25" s="126">
        <v>43.592376438522294</v>
      </c>
      <c r="O25" s="126">
        <v>3485.1350685228085</v>
      </c>
      <c r="P25" s="126">
        <v>64.283441989174065</v>
      </c>
      <c r="Q25" s="127">
        <v>7.9524645973309287</v>
      </c>
      <c r="R25" s="128">
        <v>0.19678989000523964</v>
      </c>
      <c r="S25" s="128">
        <v>8.018194667636018E-2</v>
      </c>
      <c r="T25" s="128">
        <v>1.8332858225008075E-2</v>
      </c>
      <c r="U25" s="129">
        <v>0.89553673847981874</v>
      </c>
      <c r="V25" s="128">
        <v>0.54856721536589892</v>
      </c>
    </row>
    <row r="26" spans="1:22">
      <c r="A26" s="65" t="s">
        <v>321</v>
      </c>
      <c r="B26" s="61">
        <v>-23.974148</v>
      </c>
      <c r="C26" s="61">
        <v>31.173831</v>
      </c>
      <c r="D26" s="73" t="s">
        <v>54</v>
      </c>
      <c r="E26" s="65">
        <v>4.92</v>
      </c>
      <c r="F26" s="61" t="s">
        <v>294</v>
      </c>
      <c r="G26" s="61" t="s">
        <v>295</v>
      </c>
      <c r="H26" s="124">
        <v>81.673745681002117</v>
      </c>
      <c r="I26" s="124">
        <v>1015.781236099293</v>
      </c>
      <c r="J26" s="124">
        <v>797.32436059244549</v>
      </c>
      <c r="K26" s="125">
        <v>5609.2442500714205</v>
      </c>
      <c r="L26" s="125">
        <v>15220.802943960705</v>
      </c>
      <c r="M26" s="126">
        <v>0.40336885546153045</v>
      </c>
      <c r="N26" s="126">
        <v>11.595397619191253</v>
      </c>
      <c r="O26" s="126">
        <v>387.74623216155936</v>
      </c>
      <c r="P26" s="126">
        <v>139.83224993193633</v>
      </c>
      <c r="Q26" s="127">
        <v>7.2217320618446879</v>
      </c>
      <c r="R26" s="128">
        <v>5.3717732248327314E-2</v>
      </c>
      <c r="S26" s="128">
        <v>5.5351233973492127E-2</v>
      </c>
      <c r="T26" s="128">
        <v>8.8903255240085341E-2</v>
      </c>
      <c r="U26" s="129">
        <v>0.60872549816573118</v>
      </c>
      <c r="V26" s="128">
        <v>4.9708956461276328E-2</v>
      </c>
    </row>
    <row r="27" spans="1:22" ht="15" customHeight="1">
      <c r="A27" s="61" t="s">
        <v>322</v>
      </c>
      <c r="B27" s="61">
        <v>-23.974148</v>
      </c>
      <c r="C27" s="61">
        <v>31.173831</v>
      </c>
      <c r="D27" s="73" t="s">
        <v>54</v>
      </c>
      <c r="E27" s="65">
        <v>4.92</v>
      </c>
      <c r="F27" s="61" t="s">
        <v>294</v>
      </c>
      <c r="G27" s="61" t="s">
        <v>295</v>
      </c>
      <c r="H27" s="117">
        <v>175.08870969079905</v>
      </c>
      <c r="I27" s="117">
        <v>2085.6469953952701</v>
      </c>
      <c r="J27" s="117">
        <v>703.20522786450738</v>
      </c>
      <c r="K27" s="118">
        <v>2677.8715094943177</v>
      </c>
      <c r="L27" s="118">
        <v>13783.617294511971</v>
      </c>
      <c r="M27" s="119">
        <v>1.1000899467396832</v>
      </c>
      <c r="N27" s="119">
        <v>19.824086556779609</v>
      </c>
      <c r="O27" s="119">
        <v>1014.3139945812352</v>
      </c>
      <c r="P27" s="119">
        <v>21.288970583293931</v>
      </c>
      <c r="Q27" s="120">
        <v>7.8772000984906656</v>
      </c>
      <c r="R27" s="121">
        <v>4.6582002478774691E-2</v>
      </c>
      <c r="S27" s="121">
        <v>3.3165648723060076E-2</v>
      </c>
      <c r="T27" s="121">
        <v>3.5903475737156521E-3</v>
      </c>
      <c r="U27" s="122">
        <v>0.1914760654513826</v>
      </c>
      <c r="V27" s="121">
        <v>0.13100352670526513</v>
      </c>
    </row>
    <row r="28" spans="1:22">
      <c r="A28" s="61" t="s">
        <v>323</v>
      </c>
      <c r="B28" s="61">
        <v>-23.983152</v>
      </c>
      <c r="C28" s="61">
        <v>31.177111</v>
      </c>
      <c r="D28" s="73" t="s">
        <v>54</v>
      </c>
      <c r="E28" s="61">
        <v>5.2</v>
      </c>
      <c r="F28" s="61" t="s">
        <v>294</v>
      </c>
      <c r="G28" s="61" t="s">
        <v>295</v>
      </c>
      <c r="H28" s="117">
        <v>182.01979463108654</v>
      </c>
      <c r="I28" s="117">
        <v>1320.4245721708442</v>
      </c>
      <c r="J28" s="117">
        <v>696.45060463010668</v>
      </c>
      <c r="K28" s="118">
        <v>8871.7587732949396</v>
      </c>
      <c r="L28" s="118">
        <v>10335.652052313346</v>
      </c>
      <c r="M28" s="119">
        <v>1.2530177086740864</v>
      </c>
      <c r="N28" s="119">
        <v>16.110741832165019</v>
      </c>
      <c r="O28" s="119">
        <v>1161.8320825239073</v>
      </c>
      <c r="P28" s="119">
        <v>24.761274987201261</v>
      </c>
      <c r="Q28" s="120">
        <v>10.76214891047959</v>
      </c>
      <c r="R28" s="121">
        <v>5.5484127485888796E-2</v>
      </c>
      <c r="S28" s="121">
        <v>1.2576725442910887E-2</v>
      </c>
      <c r="T28" s="121">
        <v>1.979216073585156E-2</v>
      </c>
      <c r="U28" s="122">
        <v>0.28189915665238779</v>
      </c>
      <c r="V28" s="121">
        <v>0.18450379967262406</v>
      </c>
    </row>
    <row r="29" spans="1:22">
      <c r="A29" s="65" t="s">
        <v>324</v>
      </c>
      <c r="B29" s="61">
        <v>-24.016894000000001</v>
      </c>
      <c r="C29" s="61">
        <v>31.172791</v>
      </c>
      <c r="D29" s="73" t="s">
        <v>54</v>
      </c>
      <c r="E29" s="65">
        <v>5.3</v>
      </c>
      <c r="F29" s="61" t="s">
        <v>297</v>
      </c>
      <c r="G29" s="61" t="s">
        <v>298</v>
      </c>
      <c r="H29" s="124">
        <v>34.882051561585683</v>
      </c>
      <c r="I29" s="124">
        <v>6046.9340137108638</v>
      </c>
      <c r="J29" s="124">
        <v>1790.6244378301096</v>
      </c>
      <c r="K29" s="125">
        <v>6452.1556000780247</v>
      </c>
      <c r="L29" s="125">
        <v>14676.87376099531</v>
      </c>
      <c r="M29" s="126">
        <v>1.1215153680247216</v>
      </c>
      <c r="N29" s="126">
        <v>35.515878597470746</v>
      </c>
      <c r="O29" s="126">
        <v>635.54147854413657</v>
      </c>
      <c r="P29" s="126">
        <v>26.339273752674014</v>
      </c>
      <c r="Q29" s="127">
        <v>76.277325120892769</v>
      </c>
      <c r="R29" s="128">
        <v>5.8256304554748076E-2</v>
      </c>
      <c r="S29" s="128">
        <v>2.0868063667756408E-2</v>
      </c>
      <c r="T29" s="128">
        <v>3.4152577864810955E-2</v>
      </c>
      <c r="U29" s="129">
        <v>0.22198634946129248</v>
      </c>
      <c r="V29" s="128">
        <v>0.12348557584830125</v>
      </c>
    </row>
    <row r="30" spans="1:22" ht="15" customHeight="1">
      <c r="A30" s="65" t="s">
        <v>325</v>
      </c>
      <c r="B30" s="61">
        <v>-24.020154999999999</v>
      </c>
      <c r="C30" s="61">
        <v>31.178231</v>
      </c>
      <c r="D30" s="73" t="s">
        <v>54</v>
      </c>
      <c r="E30" s="65">
        <v>5.89</v>
      </c>
      <c r="F30" s="61" t="s">
        <v>297</v>
      </c>
      <c r="G30" s="61" t="s">
        <v>298</v>
      </c>
      <c r="H30" s="124">
        <v>134.70074443201736</v>
      </c>
      <c r="I30" s="124">
        <v>936.80549282966706</v>
      </c>
      <c r="J30" s="124">
        <v>1153.2796602279905</v>
      </c>
      <c r="K30" s="125">
        <v>12567.844097005831</v>
      </c>
      <c r="L30" s="125">
        <v>8189.5121212673985</v>
      </c>
      <c r="M30" s="126">
        <v>0.44336649977753551</v>
      </c>
      <c r="N30" s="126">
        <v>27.238084039745203</v>
      </c>
      <c r="O30" s="126">
        <v>322.84633690993604</v>
      </c>
      <c r="P30" s="126">
        <v>20.643859564393743</v>
      </c>
      <c r="Q30" s="127">
        <v>27.030642098590896</v>
      </c>
      <c r="R30" s="128">
        <v>4.1076532955188448E-2</v>
      </c>
      <c r="S30" s="128">
        <v>3.2364878086005307E-2</v>
      </c>
      <c r="T30" s="128">
        <v>8.7169378624880681E-3</v>
      </c>
      <c r="U30" s="129">
        <v>0.21375267309473686</v>
      </c>
      <c r="V30" s="128">
        <v>2.5479712759087229E-2</v>
      </c>
    </row>
    <row r="31" spans="1:22" ht="15" customHeight="1">
      <c r="A31" s="65" t="s">
        <v>326</v>
      </c>
      <c r="B31" s="61">
        <v>-24.020152</v>
      </c>
      <c r="C31" s="61">
        <v>31.178231</v>
      </c>
      <c r="D31" s="73" t="s">
        <v>54</v>
      </c>
      <c r="E31" s="61">
        <v>5.96</v>
      </c>
      <c r="F31" s="61" t="s">
        <v>297</v>
      </c>
      <c r="G31" s="61" t="s">
        <v>298</v>
      </c>
      <c r="H31" s="124">
        <v>38.021877082411436</v>
      </c>
      <c r="I31" s="124">
        <v>2969.5952519049597</v>
      </c>
      <c r="J31" s="124">
        <v>959.4805759822865</v>
      </c>
      <c r="K31" s="125">
        <v>6047.1120718387256</v>
      </c>
      <c r="L31" s="125">
        <v>17715.419486072442</v>
      </c>
      <c r="M31" s="126">
        <v>0.41180656028229157</v>
      </c>
      <c r="N31" s="126">
        <v>57.141103506562267</v>
      </c>
      <c r="O31" s="126">
        <v>331.98557624951155</v>
      </c>
      <c r="P31" s="126">
        <v>14.37632482207794</v>
      </c>
      <c r="Q31" s="127">
        <v>25.356426566010335</v>
      </c>
      <c r="R31" s="128">
        <v>3.6713851161705426E-2</v>
      </c>
      <c r="S31" s="128">
        <v>2.365394896489259E-2</v>
      </c>
      <c r="T31" s="128">
        <v>2.0230317064775336E-2</v>
      </c>
      <c r="U31" s="129">
        <v>0.17660581658894764</v>
      </c>
      <c r="V31" s="128">
        <v>2.8225903253505415E-2</v>
      </c>
    </row>
    <row r="32" spans="1:22" ht="15" customHeight="1">
      <c r="A32" s="65" t="s">
        <v>327</v>
      </c>
      <c r="B32" s="61">
        <v>-24.020152</v>
      </c>
      <c r="C32" s="61">
        <v>31.178231</v>
      </c>
      <c r="D32" s="73" t="s">
        <v>54</v>
      </c>
      <c r="E32" s="61">
        <v>5.96</v>
      </c>
      <c r="F32" s="61" t="s">
        <v>294</v>
      </c>
      <c r="G32" s="61" t="s">
        <v>295</v>
      </c>
      <c r="H32" s="124">
        <v>499.48410127936211</v>
      </c>
      <c r="I32" s="124">
        <v>1948.349076475798</v>
      </c>
      <c r="J32" s="124">
        <v>620.94540967287844</v>
      </c>
      <c r="K32" s="125">
        <v>578.1475303498155</v>
      </c>
      <c r="L32" s="125">
        <v>13316.394832174647</v>
      </c>
      <c r="M32" s="126">
        <v>1.457396850309149</v>
      </c>
      <c r="N32" s="126">
        <v>5.4249186013884447</v>
      </c>
      <c r="O32" s="126">
        <v>1064.7997702572229</v>
      </c>
      <c r="P32" s="126">
        <v>19.05956167381893</v>
      </c>
      <c r="Q32" s="127">
        <v>12.072419971365884</v>
      </c>
      <c r="R32" s="128">
        <v>2.7173211277929616E-2</v>
      </c>
      <c r="S32" s="128">
        <v>2.4767527196306864E-2</v>
      </c>
      <c r="T32" s="128">
        <v>9.3882740982190703E-3</v>
      </c>
      <c r="U32" s="129">
        <v>0.11939271281007652</v>
      </c>
      <c r="V32" s="128">
        <v>1.6370130014887616E-2</v>
      </c>
    </row>
    <row r="33" spans="1:22">
      <c r="A33" s="61" t="s">
        <v>328</v>
      </c>
      <c r="B33" s="61">
        <v>-24.03284</v>
      </c>
      <c r="C33" s="61">
        <v>31.173110000000001</v>
      </c>
      <c r="D33" s="73" t="s">
        <v>54</v>
      </c>
      <c r="E33" s="65">
        <v>6.4</v>
      </c>
      <c r="F33" s="61" t="s">
        <v>329</v>
      </c>
      <c r="G33" s="118" t="s">
        <v>298</v>
      </c>
      <c r="H33" s="117">
        <v>301.15775741948863</v>
      </c>
      <c r="I33" s="117">
        <v>1382.6930323140791</v>
      </c>
      <c r="J33" s="117">
        <v>685.21602173548308</v>
      </c>
      <c r="K33" s="118">
        <v>16960.337711150718</v>
      </c>
      <c r="L33" s="118">
        <v>7171.0622093332258</v>
      </c>
      <c r="M33" s="119">
        <v>0.25371397236826199</v>
      </c>
      <c r="N33" s="119">
        <v>19.179004732494118</v>
      </c>
      <c r="O33" s="119">
        <v>102.06001639491957</v>
      </c>
      <c r="P33" s="119">
        <v>8.9658882502938777</v>
      </c>
      <c r="Q33" s="120">
        <v>7.3505423125130269</v>
      </c>
      <c r="R33" s="121">
        <v>3.5442279102303374E-2</v>
      </c>
      <c r="S33" s="121">
        <v>9.3354342472061314E-2</v>
      </c>
      <c r="T33" s="121">
        <v>7.340832652506216E-3</v>
      </c>
      <c r="U33" s="122">
        <v>9.2247313794869085E-2</v>
      </c>
      <c r="V33" s="121">
        <v>3.4535393045869852E-3</v>
      </c>
    </row>
    <row r="34" spans="1:22" ht="15" customHeight="1">
      <c r="A34" s="61" t="s">
        <v>330</v>
      </c>
      <c r="B34" s="61">
        <v>-24.03284</v>
      </c>
      <c r="C34" s="61">
        <v>31.173110000000001</v>
      </c>
      <c r="D34" s="73" t="s">
        <v>54</v>
      </c>
      <c r="E34" s="65">
        <v>6.4</v>
      </c>
      <c r="F34" s="61" t="s">
        <v>329</v>
      </c>
      <c r="G34" s="118" t="s">
        <v>635</v>
      </c>
      <c r="H34" s="117">
        <v>30.672754354114115</v>
      </c>
      <c r="I34" s="117">
        <v>485.67571596632246</v>
      </c>
      <c r="J34" s="117">
        <v>161.3823024492053</v>
      </c>
      <c r="K34" s="118">
        <v>7592.3550333776957</v>
      </c>
      <c r="L34" s="118">
        <v>10992.088275453976</v>
      </c>
      <c r="M34" s="119">
        <v>0.31940670995952863</v>
      </c>
      <c r="N34" s="119">
        <v>10.910685694344535</v>
      </c>
      <c r="O34" s="119">
        <v>157.63258946946974</v>
      </c>
      <c r="P34" s="119">
        <v>5.6206968418403225</v>
      </c>
      <c r="Q34" s="120">
        <v>6.0082175825219357</v>
      </c>
      <c r="R34" s="121">
        <v>1.6118420043946802E-2</v>
      </c>
      <c r="S34" s="121">
        <v>0.25311312688932752</v>
      </c>
      <c r="T34" s="121">
        <v>1.750043144497921E-2</v>
      </c>
      <c r="U34" s="122">
        <v>7.9357890067347281E-2</v>
      </c>
      <c r="V34" s="121">
        <v>5.9868122208059657E-3</v>
      </c>
    </row>
    <row r="35" spans="1:22" ht="15" customHeight="1">
      <c r="A35" s="65" t="s">
        <v>331</v>
      </c>
      <c r="B35" s="61">
        <v>-24.032800000000002</v>
      </c>
      <c r="C35" s="61">
        <v>31.173110000000001</v>
      </c>
      <c r="D35" s="73" t="s">
        <v>54</v>
      </c>
      <c r="E35" s="65">
        <v>6.47</v>
      </c>
      <c r="F35" s="61" t="s">
        <v>297</v>
      </c>
      <c r="G35" s="61" t="s">
        <v>298</v>
      </c>
      <c r="H35" s="124">
        <v>106.42715554606997</v>
      </c>
      <c r="I35" s="124">
        <v>2175.9309332665839</v>
      </c>
      <c r="J35" s="124">
        <v>912.12153383896532</v>
      </c>
      <c r="K35" s="125">
        <v>9021.5822721581317</v>
      </c>
      <c r="L35" s="125">
        <v>21147.442074537368</v>
      </c>
      <c r="M35" s="126">
        <v>0.57407637699981584</v>
      </c>
      <c r="N35" s="126">
        <v>31.687714591418924</v>
      </c>
      <c r="O35" s="126">
        <v>386.16132602561595</v>
      </c>
      <c r="P35" s="126">
        <v>19.725246405543473</v>
      </c>
      <c r="Q35" s="127">
        <v>15.478670190183252</v>
      </c>
      <c r="R35" s="128">
        <v>5.9790230695906818E-2</v>
      </c>
      <c r="S35" s="128">
        <v>0.10106814014147933</v>
      </c>
      <c r="T35" s="128">
        <v>1.0948800755972191E-2</v>
      </c>
      <c r="U35" s="129">
        <v>0.16162070708206358</v>
      </c>
      <c r="V35" s="128">
        <v>2.3801429327595859E-2</v>
      </c>
    </row>
    <row r="36" spans="1:22" ht="15" customHeight="1">
      <c r="A36" s="61" t="s">
        <v>332</v>
      </c>
      <c r="B36" s="61">
        <v>-24.036519999999999</v>
      </c>
      <c r="C36" s="61">
        <v>31.166599999999999</v>
      </c>
      <c r="D36" s="73" t="s">
        <v>54</v>
      </c>
      <c r="E36" s="61">
        <v>6.53</v>
      </c>
      <c r="F36" s="61" t="s">
        <v>307</v>
      </c>
      <c r="G36" s="61" t="s">
        <v>295</v>
      </c>
      <c r="H36" s="117">
        <v>67.499069354394351</v>
      </c>
      <c r="I36" s="117">
        <v>1369.0109982732711</v>
      </c>
      <c r="J36" s="117">
        <v>676.33831619995385</v>
      </c>
      <c r="K36" s="118">
        <v>9639.0336392963</v>
      </c>
      <c r="L36" s="118">
        <v>14108.735645744942</v>
      </c>
      <c r="M36" s="119">
        <v>8.0344564923066131E-2</v>
      </c>
      <c r="N36" s="119">
        <v>11.863230916985403</v>
      </c>
      <c r="O36" s="119">
        <v>47.210757317291545</v>
      </c>
      <c r="P36" s="119">
        <v>8.7124287834245209</v>
      </c>
      <c r="Q36" s="120">
        <v>11.743494690524477</v>
      </c>
      <c r="R36" s="121">
        <v>8.9976853967820188E-3</v>
      </c>
      <c r="S36" s="121">
        <v>1.1546098272109714E-2</v>
      </c>
      <c r="T36" s="121">
        <v>7.8606200035189512E-3</v>
      </c>
      <c r="U36" s="122">
        <v>3.1205085951876536E-2</v>
      </c>
      <c r="V36" s="121">
        <v>1.9359432238441881E-3</v>
      </c>
    </row>
    <row r="37" spans="1:22" ht="15" customHeight="1">
      <c r="A37" s="65" t="s">
        <v>333</v>
      </c>
      <c r="B37" s="61">
        <v>-24.010242000000002</v>
      </c>
      <c r="C37" s="61">
        <v>31.190939</v>
      </c>
      <c r="D37" s="73" t="s">
        <v>54</v>
      </c>
      <c r="E37" s="65">
        <v>6.62</v>
      </c>
      <c r="F37" s="61" t="s">
        <v>294</v>
      </c>
      <c r="G37" s="61" t="s">
        <v>298</v>
      </c>
      <c r="H37" s="124">
        <v>239.45626181022681</v>
      </c>
      <c r="I37" s="124">
        <v>4858.9701665539187</v>
      </c>
      <c r="J37" s="124">
        <v>676.42516333319804</v>
      </c>
      <c r="K37" s="125">
        <v>9754.211634692243</v>
      </c>
      <c r="L37" s="125">
        <v>24306.579259091046</v>
      </c>
      <c r="M37" s="126">
        <v>1.5442924576558412</v>
      </c>
      <c r="N37" s="126">
        <v>25.454346852569909</v>
      </c>
      <c r="O37" s="126">
        <v>1501.6226665324637</v>
      </c>
      <c r="P37" s="126">
        <v>49.434134887192577</v>
      </c>
      <c r="Q37" s="127">
        <v>11.359164167290237</v>
      </c>
      <c r="R37" s="128">
        <v>0.14452348814004004</v>
      </c>
      <c r="S37" s="128">
        <v>0.12235103282060236</v>
      </c>
      <c r="T37" s="128">
        <v>2.6059016105572038E-2</v>
      </c>
      <c r="U37" s="129">
        <v>0.76094725507859418</v>
      </c>
      <c r="V37" s="128">
        <v>0.34131252051872657</v>
      </c>
    </row>
    <row r="38" spans="1:22" ht="15" customHeight="1">
      <c r="A38" s="65" t="s">
        <v>334</v>
      </c>
      <c r="B38" s="61">
        <v>-24.010242000000002</v>
      </c>
      <c r="C38" s="61">
        <v>31.190939</v>
      </c>
      <c r="D38" s="73" t="s">
        <v>54</v>
      </c>
      <c r="E38" s="65">
        <v>6.62</v>
      </c>
      <c r="F38" s="61" t="s">
        <v>294</v>
      </c>
      <c r="G38" s="61" t="s">
        <v>295</v>
      </c>
      <c r="H38" s="124">
        <v>265.48881997157508</v>
      </c>
      <c r="I38" s="124">
        <v>1235.7197826332233</v>
      </c>
      <c r="J38" s="124">
        <v>468.62107679679775</v>
      </c>
      <c r="K38" s="125">
        <v>7717.5508227542059</v>
      </c>
      <c r="L38" s="125">
        <v>8676.1619010223421</v>
      </c>
      <c r="M38" s="126">
        <v>0.41013084329695981</v>
      </c>
      <c r="N38" s="126">
        <v>7.9660813530762189</v>
      </c>
      <c r="O38" s="126">
        <v>400.55091109411774</v>
      </c>
      <c r="P38" s="126">
        <v>16.804390930158338</v>
      </c>
      <c r="Q38" s="127">
        <v>6.6901526844906725</v>
      </c>
      <c r="R38" s="128">
        <v>2.6016566224365899E-2</v>
      </c>
      <c r="S38" s="128">
        <v>2.8052982695894554E-2</v>
      </c>
      <c r="T38" s="128">
        <v>6.1667063326439524E-3</v>
      </c>
      <c r="U38" s="129">
        <v>0.2024495671726789</v>
      </c>
      <c r="V38" s="128">
        <v>0.14464581668596158</v>
      </c>
    </row>
    <row r="39" spans="1:22">
      <c r="A39" s="65" t="s">
        <v>335</v>
      </c>
      <c r="B39" s="61">
        <v>-23.996258999999998</v>
      </c>
      <c r="C39" s="61">
        <v>31.196203000000001</v>
      </c>
      <c r="D39" s="73" t="s">
        <v>54</v>
      </c>
      <c r="E39" s="65">
        <v>6.97</v>
      </c>
      <c r="F39" s="61" t="s">
        <v>297</v>
      </c>
      <c r="G39" s="61" t="s">
        <v>298</v>
      </c>
      <c r="H39" s="124">
        <v>112.02442794216806</v>
      </c>
      <c r="I39" s="124">
        <v>1389.1405083311586</v>
      </c>
      <c r="J39" s="124">
        <v>768.391603790609</v>
      </c>
      <c r="K39" s="125">
        <v>5414.9622539429038</v>
      </c>
      <c r="L39" s="125">
        <v>15191.679980336561</v>
      </c>
      <c r="M39" s="126">
        <v>0.39157404370672044</v>
      </c>
      <c r="N39" s="126">
        <v>28.879627969923913</v>
      </c>
      <c r="O39" s="126">
        <v>334.25317738409836</v>
      </c>
      <c r="P39" s="126">
        <v>17.267847465815727</v>
      </c>
      <c r="Q39" s="127">
        <v>13.953987691328837</v>
      </c>
      <c r="R39" s="128">
        <v>3.837361386556818E-2</v>
      </c>
      <c r="S39" s="128">
        <v>3.9201445465556421E-2</v>
      </c>
      <c r="T39" s="128">
        <v>1.1471908121337328E-2</v>
      </c>
      <c r="U39" s="129">
        <v>0.24596768468316269</v>
      </c>
      <c r="V39" s="128">
        <v>3.2006355679897278E-2</v>
      </c>
    </row>
    <row r="40" spans="1:22" ht="15" customHeight="1">
      <c r="A40" s="65" t="s">
        <v>336</v>
      </c>
      <c r="B40" s="61">
        <v>-23.99822</v>
      </c>
      <c r="C40" s="61">
        <v>31.197879</v>
      </c>
      <c r="D40" s="73" t="s">
        <v>54</v>
      </c>
      <c r="E40" s="61">
        <v>7.01</v>
      </c>
      <c r="F40" s="61" t="s">
        <v>297</v>
      </c>
      <c r="G40" s="61" t="s">
        <v>298</v>
      </c>
      <c r="H40" s="124">
        <v>114.25849916022642</v>
      </c>
      <c r="I40" s="124">
        <v>2208.4117829282563</v>
      </c>
      <c r="J40" s="124">
        <v>456.58841057891647</v>
      </c>
      <c r="K40" s="125">
        <v>4992.4727829103031</v>
      </c>
      <c r="L40" s="125">
        <v>17056.293609943928</v>
      </c>
      <c r="M40" s="126">
        <v>0.24210246310524006</v>
      </c>
      <c r="N40" s="126">
        <v>57.813231117583157</v>
      </c>
      <c r="O40" s="126">
        <v>189.72016098033723</v>
      </c>
      <c r="P40" s="126">
        <v>12.01012818467729</v>
      </c>
      <c r="Q40" s="127">
        <v>25.239456788713657</v>
      </c>
      <c r="R40" s="128">
        <v>3.0803332857640902E-2</v>
      </c>
      <c r="S40" s="128">
        <v>6.429292670032595E-2</v>
      </c>
      <c r="T40" s="128">
        <v>1.6999846780824886E-2</v>
      </c>
      <c r="U40" s="129">
        <v>0.15342307676422329</v>
      </c>
      <c r="V40" s="128">
        <v>2.281924362376642E-2</v>
      </c>
    </row>
    <row r="41" spans="1:22" ht="15" customHeight="1">
      <c r="A41" s="65" t="s">
        <v>342</v>
      </c>
      <c r="B41" s="61">
        <v>-24.029502999999998</v>
      </c>
      <c r="C41" s="61">
        <v>31.188251000000001</v>
      </c>
      <c r="D41" s="73" t="s">
        <v>54</v>
      </c>
      <c r="E41" s="65">
        <v>7.42</v>
      </c>
      <c r="F41" s="61" t="s">
        <v>297</v>
      </c>
      <c r="G41" s="61" t="s">
        <v>298</v>
      </c>
      <c r="H41" s="124">
        <v>32.132246362551662</v>
      </c>
      <c r="I41" s="124">
        <v>2304.0456079018959</v>
      </c>
      <c r="J41" s="124">
        <v>732.44526344793132</v>
      </c>
      <c r="K41" s="125">
        <v>16007.022411441436</v>
      </c>
      <c r="L41" s="125">
        <v>16996.085469141079</v>
      </c>
      <c r="M41" s="126">
        <v>0.18929503598434128</v>
      </c>
      <c r="N41" s="126">
        <v>34.868394732180136</v>
      </c>
      <c r="O41" s="126">
        <v>162.23376578350909</v>
      </c>
      <c r="P41" s="126">
        <v>8.3218134426398276</v>
      </c>
      <c r="Q41" s="127">
        <v>6.7647881425400795</v>
      </c>
      <c r="R41" s="128">
        <v>9.129831858597004E-2</v>
      </c>
      <c r="S41" s="128">
        <v>0.12028232195897605</v>
      </c>
      <c r="T41" s="128">
        <v>4.2428456704899564E-3</v>
      </c>
      <c r="U41" s="129">
        <v>9.6077510080608386E-2</v>
      </c>
      <c r="V41" s="128">
        <v>1.3210997960253377E-2</v>
      </c>
    </row>
    <row r="42" spans="1:22" ht="15" customHeight="1">
      <c r="A42" s="65" t="s">
        <v>343</v>
      </c>
      <c r="B42" s="61">
        <v>-24.029502999999998</v>
      </c>
      <c r="C42" s="61">
        <v>31.188251000000001</v>
      </c>
      <c r="D42" s="73" t="s">
        <v>54</v>
      </c>
      <c r="E42" s="65">
        <v>7.42</v>
      </c>
      <c r="F42" s="61" t="s">
        <v>307</v>
      </c>
      <c r="G42" s="61" t="s">
        <v>295</v>
      </c>
      <c r="H42" s="124">
        <v>204.58018774707213</v>
      </c>
      <c r="I42" s="124">
        <v>919.1701054854982</v>
      </c>
      <c r="J42" s="124">
        <v>1015.8535547410853</v>
      </c>
      <c r="K42" s="125">
        <v>8987.3474646568793</v>
      </c>
      <c r="L42" s="125">
        <v>21123.368689307961</v>
      </c>
      <c r="M42" s="126">
        <v>0.22249836959842267</v>
      </c>
      <c r="N42" s="126">
        <v>15.407799370629116</v>
      </c>
      <c r="O42" s="126">
        <v>134.22501259202289</v>
      </c>
      <c r="P42" s="126">
        <v>9.5986544880975586</v>
      </c>
      <c r="Q42" s="127">
        <v>10.000743847632535</v>
      </c>
      <c r="R42" s="128">
        <v>1.1407408667396542E-2</v>
      </c>
      <c r="S42" s="128">
        <v>6.3077550617775133E-2</v>
      </c>
      <c r="T42" s="128">
        <v>1.0435739172781323E-2</v>
      </c>
      <c r="U42" s="129">
        <v>7.7820289252293617E-2</v>
      </c>
      <c r="V42" s="128">
        <v>1.1057928008901761E-2</v>
      </c>
    </row>
    <row r="43" spans="1:22" ht="15" customHeight="1">
      <c r="A43" s="61" t="s">
        <v>337</v>
      </c>
      <c r="B43" s="61">
        <v>-24.020674</v>
      </c>
      <c r="C43" s="61">
        <v>31.189540999999998</v>
      </c>
      <c r="D43" s="73" t="s">
        <v>54</v>
      </c>
      <c r="E43" s="65">
        <v>7.42</v>
      </c>
      <c r="F43" s="61" t="s">
        <v>338</v>
      </c>
      <c r="G43" s="61" t="s">
        <v>634</v>
      </c>
      <c r="H43" s="117">
        <v>154.88379600282673</v>
      </c>
      <c r="I43" s="117">
        <v>1962.9561293041804</v>
      </c>
      <c r="J43" s="117">
        <v>547.68135122824651</v>
      </c>
      <c r="K43" s="118">
        <v>6538.0307785770183</v>
      </c>
      <c r="L43" s="118">
        <v>38731.337380700381</v>
      </c>
      <c r="M43" s="119">
        <v>0.29964090567286106</v>
      </c>
      <c r="N43" s="119">
        <v>14.346014737588067</v>
      </c>
      <c r="O43" s="119">
        <v>230.56551256900039</v>
      </c>
      <c r="P43" s="119">
        <v>13.165555248306809</v>
      </c>
      <c r="Q43" s="120">
        <v>3.9569414507585337</v>
      </c>
      <c r="R43" s="121">
        <v>4.4729161376205542E-2</v>
      </c>
      <c r="S43" s="121">
        <v>4.1166370978841835E-2</v>
      </c>
      <c r="T43" s="121">
        <v>1.1546644850840865E-2</v>
      </c>
      <c r="U43" s="122">
        <v>0.32358808709544357</v>
      </c>
      <c r="V43" s="121">
        <v>3.7449213858108482E-2</v>
      </c>
    </row>
    <row r="44" spans="1:22">
      <c r="A44" s="61" t="s">
        <v>340</v>
      </c>
      <c r="B44" s="61">
        <v>-24.020674</v>
      </c>
      <c r="C44" s="61">
        <v>31.189540999999998</v>
      </c>
      <c r="D44" s="73" t="s">
        <v>54</v>
      </c>
      <c r="E44" s="65">
        <v>7.42</v>
      </c>
      <c r="F44" s="61" t="s">
        <v>341</v>
      </c>
      <c r="G44" s="61" t="s">
        <v>633</v>
      </c>
      <c r="H44" s="117">
        <v>100.94547933707221</v>
      </c>
      <c r="I44" s="117">
        <v>1690.1873457735669</v>
      </c>
      <c r="J44" s="117">
        <v>679.2793539246926</v>
      </c>
      <c r="K44" s="118">
        <v>6572.3096414948905</v>
      </c>
      <c r="L44" s="118">
        <v>22627.477791885354</v>
      </c>
      <c r="M44" s="119">
        <v>0.21943125473316055</v>
      </c>
      <c r="N44" s="119">
        <v>10.756666990430334</v>
      </c>
      <c r="O44" s="119">
        <v>207.98513632646871</v>
      </c>
      <c r="P44" s="119">
        <v>14.100125618988878</v>
      </c>
      <c r="Q44" s="120">
        <v>8.9630692324604979</v>
      </c>
      <c r="R44" s="121">
        <v>2.1297142288871133E-2</v>
      </c>
      <c r="S44" s="121">
        <v>2.9963923267672714E-2</v>
      </c>
      <c r="T44" s="121">
        <v>5.8750820363109527E-3</v>
      </c>
      <c r="U44" s="122">
        <v>0.22701246985908105</v>
      </c>
      <c r="V44" s="121">
        <v>2.350564005868171E-2</v>
      </c>
    </row>
    <row r="45" spans="1:22" ht="15" customHeight="1">
      <c r="A45" s="61" t="s">
        <v>344</v>
      </c>
      <c r="B45" s="61">
        <v>-24.04805</v>
      </c>
      <c r="C45" s="61">
        <v>31.1663</v>
      </c>
      <c r="D45" s="73" t="s">
        <v>54</v>
      </c>
      <c r="E45" s="61">
        <v>7.5</v>
      </c>
      <c r="F45" s="61" t="s">
        <v>307</v>
      </c>
      <c r="G45" s="61" t="s">
        <v>295</v>
      </c>
      <c r="H45" s="117">
        <v>367.57061035733227</v>
      </c>
      <c r="I45" s="117">
        <v>660.30849174416073</v>
      </c>
      <c r="J45" s="117">
        <v>503.38674186672597</v>
      </c>
      <c r="K45" s="118">
        <v>6911.8729608118938</v>
      </c>
      <c r="L45" s="118">
        <v>18338.945440677297</v>
      </c>
      <c r="M45" s="119">
        <v>0.16347272077274835</v>
      </c>
      <c r="N45" s="119">
        <v>13.820751756733463</v>
      </c>
      <c r="O45" s="119">
        <v>89.099760859414914</v>
      </c>
      <c r="P45" s="119">
        <v>8.7144010394300953</v>
      </c>
      <c r="Q45" s="120">
        <v>12.456933202730896</v>
      </c>
      <c r="R45" s="121">
        <v>2.1720770385592121E-2</v>
      </c>
      <c r="S45" s="121">
        <v>2.5624031807016914E-2</v>
      </c>
      <c r="T45" s="121">
        <v>5.7688981773605773E-3</v>
      </c>
      <c r="U45" s="122">
        <v>9.1382300338741451E-2</v>
      </c>
      <c r="V45" s="121">
        <v>3.0916651682639808E-3</v>
      </c>
    </row>
    <row r="46" spans="1:22" ht="15" customHeight="1">
      <c r="A46" s="61" t="s">
        <v>345</v>
      </c>
      <c r="B46" s="61">
        <v>-24.049199999999999</v>
      </c>
      <c r="C46" s="61">
        <v>31.168119999999998</v>
      </c>
      <c r="D46" s="73" t="s">
        <v>54</v>
      </c>
      <c r="E46" s="65">
        <v>7.62</v>
      </c>
      <c r="F46" s="61" t="s">
        <v>346</v>
      </c>
      <c r="G46" s="61" t="s">
        <v>339</v>
      </c>
      <c r="H46" s="117">
        <v>88.228925494025376</v>
      </c>
      <c r="I46" s="117">
        <v>1797.4037645686037</v>
      </c>
      <c r="J46" s="117">
        <v>584.84268974172301</v>
      </c>
      <c r="K46" s="118">
        <v>5153.3575849013368</v>
      </c>
      <c r="L46" s="118">
        <v>19971.025023386544</v>
      </c>
      <c r="M46" s="119">
        <v>8.0023811337029821E-2</v>
      </c>
      <c r="N46" s="119">
        <v>8.9439057727034328</v>
      </c>
      <c r="O46" s="119">
        <v>46.674112807566573</v>
      </c>
      <c r="P46" s="119">
        <v>5.2453776973777115</v>
      </c>
      <c r="Q46" s="120">
        <v>6.3943180262469363</v>
      </c>
      <c r="R46" s="121">
        <v>1.4298249892059665E-2</v>
      </c>
      <c r="S46" s="121">
        <v>2.4007985581484367E-2</v>
      </c>
      <c r="T46" s="121">
        <v>2.1766177143087541E-3</v>
      </c>
      <c r="U46" s="122">
        <v>5.0642891988906237E-2</v>
      </c>
      <c r="V46" s="121">
        <v>1.1680487368919694E-3</v>
      </c>
    </row>
    <row r="47" spans="1:22" ht="15" customHeight="1">
      <c r="A47" s="65" t="s">
        <v>347</v>
      </c>
      <c r="B47" s="61">
        <v>-24.049199999999999</v>
      </c>
      <c r="C47" s="61">
        <v>31.168119999999998</v>
      </c>
      <c r="D47" s="73" t="s">
        <v>54</v>
      </c>
      <c r="E47" s="65">
        <v>7.62</v>
      </c>
      <c r="F47" s="61" t="s">
        <v>307</v>
      </c>
      <c r="G47" s="61" t="s">
        <v>633</v>
      </c>
      <c r="H47" s="124">
        <v>-17.691694212998527</v>
      </c>
      <c r="I47" s="124">
        <v>29.20037911354359</v>
      </c>
      <c r="J47" s="124">
        <v>373.96013916907668</v>
      </c>
      <c r="K47" s="125">
        <v>3114.0420625471579</v>
      </c>
      <c r="L47" s="125">
        <v>8894.728251126493</v>
      </c>
      <c r="M47" s="126">
        <v>-0.15577366681625765</v>
      </c>
      <c r="N47" s="126">
        <v>-8.7591038030142876</v>
      </c>
      <c r="O47" s="126">
        <v>-110.1345743134566</v>
      </c>
      <c r="P47" s="126">
        <v>-5.1296220952066225</v>
      </c>
      <c r="Q47" s="127">
        <v>5.6608006824427104</v>
      </c>
      <c r="R47" s="128">
        <v>-1.6425171241493189E-3</v>
      </c>
      <c r="S47" s="128">
        <v>-1.4250013944652577E-3</v>
      </c>
      <c r="T47" s="128">
        <v>-3.122739701525031E-3</v>
      </c>
      <c r="U47" s="129">
        <v>-0.13986645687727844</v>
      </c>
      <c r="V47" s="128">
        <v>-2.9474997859769834E-2</v>
      </c>
    </row>
    <row r="48" spans="1:22">
      <c r="A48" s="65" t="s">
        <v>348</v>
      </c>
      <c r="B48" s="61">
        <v>-24.019359000000001</v>
      </c>
      <c r="C48" s="61">
        <v>31.202832000000001</v>
      </c>
      <c r="D48" s="73" t="s">
        <v>54</v>
      </c>
      <c r="E48" s="61">
        <v>7.91</v>
      </c>
      <c r="F48" s="61" t="s">
        <v>329</v>
      </c>
      <c r="G48" s="125" t="s">
        <v>298</v>
      </c>
      <c r="H48" s="124">
        <v>59.868906279074174</v>
      </c>
      <c r="I48" s="124">
        <v>3259.1785504522963</v>
      </c>
      <c r="J48" s="124">
        <v>440.08077003280061</v>
      </c>
      <c r="K48" s="125">
        <v>10099.735403637489</v>
      </c>
      <c r="L48" s="125">
        <v>6318.4490165985817</v>
      </c>
      <c r="M48" s="126">
        <v>0.35855376953534707</v>
      </c>
      <c r="N48" s="126">
        <v>39.03685142196202</v>
      </c>
      <c r="O48" s="126">
        <v>151.7654088415058</v>
      </c>
      <c r="P48" s="126">
        <v>4.1736291772407696</v>
      </c>
      <c r="Q48" s="127">
        <v>4.5181848372772011</v>
      </c>
      <c r="R48" s="128">
        <v>3.7310257231762303E-2</v>
      </c>
      <c r="S48" s="128">
        <v>9.2668787173382228E-2</v>
      </c>
      <c r="T48" s="128">
        <v>0.35961482089111502</v>
      </c>
      <c r="U48" s="129">
        <v>1.4361408545332632E-2</v>
      </c>
      <c r="V48" s="128">
        <v>-3.9584102318894476E-4</v>
      </c>
    </row>
    <row r="49" spans="1:22" ht="15" customHeight="1">
      <c r="A49" s="61" t="s">
        <v>349</v>
      </c>
      <c r="B49" s="61">
        <v>-24.019359000000001</v>
      </c>
      <c r="C49" s="61">
        <v>31.202832000000001</v>
      </c>
      <c r="D49" s="73" t="s">
        <v>54</v>
      </c>
      <c r="E49" s="61">
        <v>7.91</v>
      </c>
      <c r="F49" s="61" t="s">
        <v>329</v>
      </c>
      <c r="G49" s="118" t="s">
        <v>635</v>
      </c>
      <c r="H49" s="117">
        <v>31.075203331603468</v>
      </c>
      <c r="I49" s="117">
        <v>4462.7838941548443</v>
      </c>
      <c r="J49" s="117">
        <v>326.57019200676962</v>
      </c>
      <c r="K49" s="118">
        <v>4456.952137831905</v>
      </c>
      <c r="L49" s="118">
        <v>19383.417763926664</v>
      </c>
      <c r="M49" s="119">
        <v>1.2319579630820161</v>
      </c>
      <c r="N49" s="119">
        <v>84.964506137276089</v>
      </c>
      <c r="O49" s="119">
        <v>473.72052052330821</v>
      </c>
      <c r="P49" s="119">
        <v>8.2164433002419646</v>
      </c>
      <c r="Q49" s="120">
        <v>10.211835907195876</v>
      </c>
      <c r="R49" s="121">
        <v>4.9008298277030002E-2</v>
      </c>
      <c r="S49" s="121">
        <v>0.13388669539372886</v>
      </c>
      <c r="T49" s="121">
        <v>0.83645960698860389</v>
      </c>
      <c r="U49" s="122">
        <v>0.14399143245509519</v>
      </c>
      <c r="V49" s="121">
        <v>7.4542867179512043E-2</v>
      </c>
    </row>
    <row r="50" spans="1:22" ht="15" customHeight="1">
      <c r="A50" s="65" t="s">
        <v>350</v>
      </c>
      <c r="B50" s="61">
        <v>-24.019359000000001</v>
      </c>
      <c r="C50" s="61">
        <v>31.202832000000001</v>
      </c>
      <c r="D50" s="73" t="s">
        <v>54</v>
      </c>
      <c r="E50" s="61">
        <v>7.91</v>
      </c>
      <c r="F50" s="61" t="s">
        <v>297</v>
      </c>
      <c r="G50" s="61" t="s">
        <v>298</v>
      </c>
      <c r="H50" s="124">
        <v>71.567579506460632</v>
      </c>
      <c r="I50" s="124">
        <v>2686.2609648568418</v>
      </c>
      <c r="J50" s="124">
        <v>758.92373004990895</v>
      </c>
      <c r="K50" s="125">
        <v>5042.2023592516871</v>
      </c>
      <c r="L50" s="125">
        <v>19295.946538797882</v>
      </c>
      <c r="M50" s="126">
        <v>0.17259905565963798</v>
      </c>
      <c r="N50" s="126">
        <v>36.362741660358957</v>
      </c>
      <c r="O50" s="126">
        <v>156.89422978985331</v>
      </c>
      <c r="P50" s="126">
        <v>16.291260081817267</v>
      </c>
      <c r="Q50" s="127">
        <v>26.559450771158197</v>
      </c>
      <c r="R50" s="128">
        <v>8.2015902057837015E-2</v>
      </c>
      <c r="S50" s="128">
        <v>2.2775634511360363E-2</v>
      </c>
      <c r="T50" s="128">
        <v>1.060189466644613E-2</v>
      </c>
      <c r="U50" s="129">
        <v>0.15958388814235602</v>
      </c>
      <c r="V50" s="128">
        <v>1.2387050011258591E-2</v>
      </c>
    </row>
    <row r="51" spans="1:22" ht="15" customHeight="1">
      <c r="A51" s="65" t="s">
        <v>351</v>
      </c>
      <c r="B51" s="61">
        <v>-24.019359000000001</v>
      </c>
      <c r="C51" s="61">
        <v>31.202832000000001</v>
      </c>
      <c r="D51" s="73" t="s">
        <v>54</v>
      </c>
      <c r="E51" s="61">
        <v>7.91</v>
      </c>
      <c r="F51" s="61" t="s">
        <v>297</v>
      </c>
      <c r="G51" s="61" t="s">
        <v>298</v>
      </c>
      <c r="H51" s="124">
        <v>56.222054519863946</v>
      </c>
      <c r="I51" s="124">
        <v>3485.3694403555496</v>
      </c>
      <c r="J51" s="124">
        <v>968.49134226048886</v>
      </c>
      <c r="K51" s="125">
        <v>12339.977730100341</v>
      </c>
      <c r="L51" s="125">
        <v>12202.703338760477</v>
      </c>
      <c r="M51" s="126">
        <v>0.2715565095071229</v>
      </c>
      <c r="N51" s="126">
        <v>13.38006749348159</v>
      </c>
      <c r="O51" s="126">
        <v>195.90086132294491</v>
      </c>
      <c r="P51" s="126">
        <v>15.462742628798226</v>
      </c>
      <c r="Q51" s="127">
        <v>10.839400695889907</v>
      </c>
      <c r="R51" s="128">
        <v>5.9118273999470741E-2</v>
      </c>
      <c r="S51" s="128">
        <v>4.4607451920722928E-2</v>
      </c>
      <c r="T51" s="128">
        <v>1.2195165337352005E-2</v>
      </c>
      <c r="U51" s="129">
        <v>0.21738198037493445</v>
      </c>
      <c r="V51" s="128">
        <v>3.9051515996309599E-2</v>
      </c>
    </row>
    <row r="52" spans="1:22" ht="15" customHeight="1">
      <c r="A52" s="65" t="s">
        <v>352</v>
      </c>
      <c r="B52" s="64">
        <v>-24.047470000000001</v>
      </c>
      <c r="C52" s="64">
        <v>31.176839999999999</v>
      </c>
      <c r="D52" s="73" t="s">
        <v>89</v>
      </c>
      <c r="E52" s="65">
        <v>7.94</v>
      </c>
      <c r="F52" s="61" t="s">
        <v>297</v>
      </c>
      <c r="G52" s="61" t="s">
        <v>298</v>
      </c>
      <c r="H52" s="124">
        <v>82.61591114455328</v>
      </c>
      <c r="I52" s="124">
        <v>1681.0226412675968</v>
      </c>
      <c r="J52" s="124">
        <v>938.1100545603083</v>
      </c>
      <c r="K52" s="125">
        <v>11386.653630141464</v>
      </c>
      <c r="L52" s="125">
        <v>12915.55033375064</v>
      </c>
      <c r="M52" s="126">
        <v>0.44718502813100258</v>
      </c>
      <c r="N52" s="126">
        <v>27.138158478723962</v>
      </c>
      <c r="O52" s="126">
        <v>323.9856897994149</v>
      </c>
      <c r="P52" s="126">
        <v>21.646639592347558</v>
      </c>
      <c r="Q52" s="127">
        <v>17.692534380541364</v>
      </c>
      <c r="R52" s="128">
        <v>5.0601119223210152E-2</v>
      </c>
      <c r="S52" s="128">
        <v>4.2262474732979623E-2</v>
      </c>
      <c r="T52" s="128">
        <v>4.9651663938759024E-3</v>
      </c>
      <c r="U52" s="129">
        <v>0.15459413616021744</v>
      </c>
      <c r="V52" s="128">
        <v>2.212809325145813E-2</v>
      </c>
    </row>
    <row r="53" spans="1:22" ht="15" customHeight="1">
      <c r="A53" s="65" t="s">
        <v>353</v>
      </c>
      <c r="B53" s="61">
        <v>-24.003879999999999</v>
      </c>
      <c r="C53" s="61">
        <v>31.203769999999999</v>
      </c>
      <c r="D53" s="73" t="s">
        <v>54</v>
      </c>
      <c r="E53" s="61">
        <v>8.0299999999999994</v>
      </c>
      <c r="F53" s="61" t="s">
        <v>297</v>
      </c>
      <c r="G53" s="61" t="s">
        <v>298</v>
      </c>
      <c r="H53" s="124">
        <v>216.94511426720069</v>
      </c>
      <c r="I53" s="124">
        <v>1519.3702786298488</v>
      </c>
      <c r="J53" s="124">
        <v>797.37327742488242</v>
      </c>
      <c r="K53" s="125">
        <v>11069.947629847791</v>
      </c>
      <c r="L53" s="125">
        <v>6076.2473756925656</v>
      </c>
      <c r="M53" s="126">
        <v>0.19474780314532633</v>
      </c>
      <c r="N53" s="126">
        <v>83.546098584916621</v>
      </c>
      <c r="O53" s="126">
        <v>176.09427229394129</v>
      </c>
      <c r="P53" s="126">
        <v>19.530202394565393</v>
      </c>
      <c r="Q53" s="127">
        <v>22.553970923106636</v>
      </c>
      <c r="R53" s="128">
        <v>6.1079982411107056E-2</v>
      </c>
      <c r="S53" s="128">
        <v>2.6263118802195503E-2</v>
      </c>
      <c r="T53" s="128">
        <v>1.226838567054271E-2</v>
      </c>
      <c r="U53" s="129">
        <v>0.21318615911662805</v>
      </c>
      <c r="V53" s="128">
        <v>1.3165409776634008E-2</v>
      </c>
    </row>
    <row r="54" spans="1:22" ht="15" customHeight="1">
      <c r="A54" s="61" t="s">
        <v>354</v>
      </c>
      <c r="B54" s="61">
        <v>-24.027199</v>
      </c>
      <c r="C54" s="61">
        <v>31.196480999999999</v>
      </c>
      <c r="D54" s="73" t="s">
        <v>54</v>
      </c>
      <c r="E54" s="61">
        <v>8.0399999999999991</v>
      </c>
      <c r="F54" s="61" t="s">
        <v>341</v>
      </c>
      <c r="G54" s="61" t="s">
        <v>633</v>
      </c>
      <c r="H54" s="117">
        <v>86.246697812082829</v>
      </c>
      <c r="I54" s="117">
        <v>2082.117110760139</v>
      </c>
      <c r="J54" s="117">
        <v>518.78191122748149</v>
      </c>
      <c r="K54" s="118">
        <v>4813.1641671335565</v>
      </c>
      <c r="L54" s="118">
        <v>23725.665217882415</v>
      </c>
      <c r="M54" s="119">
        <v>0.16835742029507225</v>
      </c>
      <c r="N54" s="119">
        <v>11.459384939939246</v>
      </c>
      <c r="O54" s="119">
        <v>103.22932123466863</v>
      </c>
      <c r="P54" s="119">
        <v>7.0852733403555632</v>
      </c>
      <c r="Q54" s="120">
        <v>7.9732970100436171</v>
      </c>
      <c r="R54" s="121">
        <v>2.0187495594005921E-2</v>
      </c>
      <c r="S54" s="121">
        <v>2.2385279259831269E-2</v>
      </c>
      <c r="T54" s="121">
        <v>4.9402965187851991E-3</v>
      </c>
      <c r="U54" s="122">
        <v>0.11144586625285965</v>
      </c>
      <c r="V54" s="121">
        <v>4.1644151989391216E-3</v>
      </c>
    </row>
    <row r="55" spans="1:22" ht="15" customHeight="1">
      <c r="A55" s="65" t="s">
        <v>355</v>
      </c>
      <c r="B55" s="61">
        <v>-23.995999999999999</v>
      </c>
      <c r="C55" s="61">
        <v>31.20844</v>
      </c>
      <c r="D55" s="73" t="s">
        <v>54</v>
      </c>
      <c r="E55" s="65">
        <v>8.15</v>
      </c>
      <c r="F55" s="61" t="s">
        <v>297</v>
      </c>
      <c r="G55" s="61" t="s">
        <v>298</v>
      </c>
      <c r="H55" s="124">
        <v>209.21661413029372</v>
      </c>
      <c r="I55" s="124">
        <v>1743.2802850349369</v>
      </c>
      <c r="J55" s="124">
        <v>791.52958935969582</v>
      </c>
      <c r="K55" s="125">
        <v>7090.3237785765514</v>
      </c>
      <c r="L55" s="125">
        <v>12610.284034105591</v>
      </c>
      <c r="M55" s="126">
        <v>0.33674317670717185</v>
      </c>
      <c r="N55" s="126">
        <v>36.948658982820199</v>
      </c>
      <c r="O55" s="126">
        <v>239.41901694165978</v>
      </c>
      <c r="P55" s="126">
        <v>27.655767626317278</v>
      </c>
      <c r="Q55" s="127">
        <v>22.755126164913687</v>
      </c>
      <c r="R55" s="128">
        <v>3.7951004653205896E-2</v>
      </c>
      <c r="S55" s="128">
        <v>5.5717037432420159E-2</v>
      </c>
      <c r="T55" s="128">
        <v>3.2004013086823239E-3</v>
      </c>
      <c r="U55" s="129">
        <v>0.15396634573974338</v>
      </c>
      <c r="V55" s="128">
        <v>1.5142480629562591E-2</v>
      </c>
    </row>
    <row r="56" spans="1:22" ht="15" customHeight="1">
      <c r="A56" s="65" t="s">
        <v>356</v>
      </c>
      <c r="B56" s="65">
        <v>-24.011900000000001</v>
      </c>
      <c r="C56" s="65">
        <v>31.210930000000001</v>
      </c>
      <c r="D56" s="73" t="s">
        <v>89</v>
      </c>
      <c r="E56" s="65">
        <v>8.61</v>
      </c>
      <c r="F56" s="61" t="s">
        <v>297</v>
      </c>
      <c r="G56" s="61" t="s">
        <v>298</v>
      </c>
      <c r="H56" s="124">
        <v>68.190457806581122</v>
      </c>
      <c r="I56" s="124">
        <v>2056.7994853863884</v>
      </c>
      <c r="J56" s="124">
        <v>813.79693600116207</v>
      </c>
      <c r="K56" s="125">
        <v>7968.5710210406214</v>
      </c>
      <c r="L56" s="125">
        <v>18437.915544257878</v>
      </c>
      <c r="M56" s="126">
        <v>0.32298880625030069</v>
      </c>
      <c r="N56" s="126">
        <v>52.634344475138171</v>
      </c>
      <c r="O56" s="126">
        <v>248.04660787382056</v>
      </c>
      <c r="P56" s="126">
        <v>27.36743125122285</v>
      </c>
      <c r="Q56" s="127">
        <v>21.319589756155771</v>
      </c>
      <c r="R56" s="128">
        <v>6.9229568848916762E-2</v>
      </c>
      <c r="S56" s="128">
        <v>3.9164428460239611E-2</v>
      </c>
      <c r="T56" s="128">
        <v>1.1807794593804412E-2</v>
      </c>
      <c r="U56" s="129">
        <v>0.19099159923875497</v>
      </c>
      <c r="V56" s="128">
        <v>1.5345997411593862E-2</v>
      </c>
    </row>
    <row r="57" spans="1:22" ht="15" customHeight="1">
      <c r="A57" s="65" t="s">
        <v>357</v>
      </c>
      <c r="B57" s="64">
        <v>-24.048629999999999</v>
      </c>
      <c r="C57" s="64">
        <v>31.070509999999999</v>
      </c>
      <c r="D57" s="73" t="s">
        <v>89</v>
      </c>
      <c r="E57" s="65">
        <v>8.7799999999999994</v>
      </c>
      <c r="F57" s="61" t="s">
        <v>297</v>
      </c>
      <c r="G57" s="61" t="s">
        <v>298</v>
      </c>
      <c r="H57" s="124">
        <v>76.430026300875014</v>
      </c>
      <c r="I57" s="124">
        <v>2553.8259402380413</v>
      </c>
      <c r="J57" s="124">
        <v>616.01232604719405</v>
      </c>
      <c r="K57" s="125">
        <v>10820.861605772425</v>
      </c>
      <c r="L57" s="125">
        <v>9054.5464056231449</v>
      </c>
      <c r="M57" s="126">
        <v>0.29699021008757237</v>
      </c>
      <c r="N57" s="126">
        <v>298.71590994703593</v>
      </c>
      <c r="O57" s="126">
        <v>211.11753151219327</v>
      </c>
      <c r="P57" s="126">
        <v>13.063338662835783</v>
      </c>
      <c r="Q57" s="127">
        <v>18.898850165301187</v>
      </c>
      <c r="R57" s="128">
        <v>3.7318912446926207E-2</v>
      </c>
      <c r="S57" s="128">
        <v>2.7870394684540365E-2</v>
      </c>
      <c r="T57" s="128">
        <v>8.5154496943772272E-3</v>
      </c>
      <c r="U57" s="129">
        <v>0.13864488114191445</v>
      </c>
      <c r="V57" s="128">
        <v>1.2004044962983091E-2</v>
      </c>
    </row>
    <row r="58" spans="1:22" ht="15" customHeight="1">
      <c r="A58" s="65" t="s">
        <v>358</v>
      </c>
      <c r="B58" s="61">
        <v>-24.020700000000001</v>
      </c>
      <c r="C58" s="61">
        <v>31.20844</v>
      </c>
      <c r="D58" s="73" t="s">
        <v>54</v>
      </c>
      <c r="E58" s="65">
        <v>8.7899999999999991</v>
      </c>
      <c r="F58" s="61" t="s">
        <v>297</v>
      </c>
      <c r="G58" s="61" t="s">
        <v>298</v>
      </c>
      <c r="H58" s="124">
        <v>76.21398255328748</v>
      </c>
      <c r="I58" s="124">
        <v>2518.5159794573856</v>
      </c>
      <c r="J58" s="124">
        <v>1061.6148754751557</v>
      </c>
      <c r="K58" s="125">
        <v>13437.749492896746</v>
      </c>
      <c r="L58" s="125">
        <v>11364.166964726157</v>
      </c>
      <c r="M58" s="126">
        <v>0.24029682441599126</v>
      </c>
      <c r="N58" s="126">
        <v>77.900808827274957</v>
      </c>
      <c r="O58" s="126">
        <v>186.47632474921573</v>
      </c>
      <c r="P58" s="126">
        <v>20.92681946416927</v>
      </c>
      <c r="Q58" s="127">
        <v>23.75550631491382</v>
      </c>
      <c r="R58" s="128">
        <v>9.9575050236047402E-2</v>
      </c>
      <c r="S58" s="128">
        <v>8.205384316034596E-2</v>
      </c>
      <c r="T58" s="128">
        <v>6.3495058798282598E-3</v>
      </c>
      <c r="U58" s="129">
        <v>0.13179261966439362</v>
      </c>
      <c r="V58" s="128">
        <v>1.6616236905961909E-2</v>
      </c>
    </row>
    <row r="59" spans="1:22" ht="15" customHeight="1">
      <c r="A59" s="61" t="s">
        <v>359</v>
      </c>
      <c r="B59" s="61">
        <v>-24.071179999999998</v>
      </c>
      <c r="C59" s="61">
        <v>31.134287</v>
      </c>
      <c r="D59" s="73" t="s">
        <v>54</v>
      </c>
      <c r="E59" s="65">
        <v>8.84</v>
      </c>
      <c r="F59" s="61" t="s">
        <v>341</v>
      </c>
      <c r="G59" s="61" t="s">
        <v>633</v>
      </c>
      <c r="H59" s="117">
        <v>174.28318409920314</v>
      </c>
      <c r="I59" s="117">
        <v>3020.5023880163462</v>
      </c>
      <c r="J59" s="117">
        <v>498.95501998095307</v>
      </c>
      <c r="K59" s="118">
        <v>2609.4793045940428</v>
      </c>
      <c r="L59" s="118">
        <v>10789.489204555513</v>
      </c>
      <c r="M59" s="119">
        <v>8.5489678118927687E-2</v>
      </c>
      <c r="N59" s="119">
        <v>12.322225650096783</v>
      </c>
      <c r="O59" s="119">
        <v>47.632592731021816</v>
      </c>
      <c r="P59" s="119">
        <v>6.1230264990716821</v>
      </c>
      <c r="Q59" s="120">
        <v>13.513309910576105</v>
      </c>
      <c r="R59" s="121">
        <v>6.8254972725117101E-3</v>
      </c>
      <c r="S59" s="121">
        <v>8.5675084501055827E-3</v>
      </c>
      <c r="T59" s="121">
        <v>1.1767172440922295E-2</v>
      </c>
      <c r="U59" s="122">
        <v>2.2698496068783731E-2</v>
      </c>
      <c r="V59" s="121">
        <v>8.6196492448266024E-4</v>
      </c>
    </row>
    <row r="60" spans="1:22">
      <c r="A60" s="65" t="s">
        <v>360</v>
      </c>
      <c r="B60" s="61">
        <v>-24.071179999999998</v>
      </c>
      <c r="C60" s="61">
        <v>31.134287</v>
      </c>
      <c r="D60" s="73" t="s">
        <v>54</v>
      </c>
      <c r="E60" s="65">
        <v>8.84</v>
      </c>
      <c r="F60" s="61" t="s">
        <v>297</v>
      </c>
      <c r="G60" s="61" t="s">
        <v>298</v>
      </c>
      <c r="H60" s="124">
        <v>37.481735067765364</v>
      </c>
      <c r="I60" s="124">
        <v>4894.4239266293353</v>
      </c>
      <c r="J60" s="124">
        <v>1085.9511091917286</v>
      </c>
      <c r="K60" s="125">
        <v>5909.6915547771468</v>
      </c>
      <c r="L60" s="125">
        <v>18950.667786337366</v>
      </c>
      <c r="M60" s="126">
        <v>0.27505035201992539</v>
      </c>
      <c r="N60" s="126">
        <v>131.3439839883857</v>
      </c>
      <c r="O60" s="126">
        <v>177.78152300471641</v>
      </c>
      <c r="P60" s="126">
        <v>4.8720370792243539</v>
      </c>
      <c r="Q60" s="127">
        <v>17.50013996859435</v>
      </c>
      <c r="R60" s="128">
        <v>3.1791203611121713E-2</v>
      </c>
      <c r="S60" s="128">
        <v>3.3716464099856971E-2</v>
      </c>
      <c r="T60" s="128">
        <v>1.7454656786858921E-2</v>
      </c>
      <c r="U60" s="129">
        <v>7.9118438756823034E-2</v>
      </c>
      <c r="V60" s="128">
        <v>8.7336762516538845E-3</v>
      </c>
    </row>
    <row r="61" spans="1:22" ht="15" customHeight="1">
      <c r="A61" s="65" t="s">
        <v>361</v>
      </c>
      <c r="B61" s="61">
        <v>-24.071179999999998</v>
      </c>
      <c r="C61" s="61">
        <v>31.134287</v>
      </c>
      <c r="D61" s="73" t="s">
        <v>54</v>
      </c>
      <c r="E61" s="65">
        <v>8.84</v>
      </c>
      <c r="F61" s="61" t="s">
        <v>294</v>
      </c>
      <c r="G61" s="61" t="s">
        <v>298</v>
      </c>
      <c r="H61" s="124">
        <v>342.22436183693395</v>
      </c>
      <c r="I61" s="124">
        <v>10015.923897242743</v>
      </c>
      <c r="J61" s="124">
        <v>763.71843225387374</v>
      </c>
      <c r="K61" s="125">
        <v>5042.4152541138446</v>
      </c>
      <c r="L61" s="125">
        <v>30819.953268754489</v>
      </c>
      <c r="M61" s="126">
        <v>1.3389965160058368</v>
      </c>
      <c r="N61" s="126">
        <v>68.926939659738835</v>
      </c>
      <c r="O61" s="126">
        <v>722.67013003802333</v>
      </c>
      <c r="P61" s="126">
        <v>10.830708899387758</v>
      </c>
      <c r="Q61" s="127">
        <v>10.887816858106836</v>
      </c>
      <c r="R61" s="128">
        <v>8.7063066709152204E-2</v>
      </c>
      <c r="S61" s="128">
        <v>7.2800628951280089E-2</v>
      </c>
      <c r="T61" s="128">
        <v>9.356791992122011E-3</v>
      </c>
      <c r="U61" s="129">
        <v>0.23051732488393881</v>
      </c>
      <c r="V61" s="128">
        <v>2.1728545208961531E-2</v>
      </c>
    </row>
    <row r="62" spans="1:22" ht="15" customHeight="1">
      <c r="A62" s="61" t="s">
        <v>362</v>
      </c>
      <c r="B62" s="61">
        <v>-24.071179999999998</v>
      </c>
      <c r="C62" s="61">
        <v>31.134287</v>
      </c>
      <c r="D62" s="73" t="s">
        <v>54</v>
      </c>
      <c r="E62" s="65">
        <v>8.84</v>
      </c>
      <c r="F62" s="61" t="s">
        <v>294</v>
      </c>
      <c r="G62" s="61" t="s">
        <v>295</v>
      </c>
      <c r="H62" s="117">
        <v>45.119896088821868</v>
      </c>
      <c r="I62" s="117">
        <v>1747.2402326264128</v>
      </c>
      <c r="J62" s="117">
        <v>1140.5272144869687</v>
      </c>
      <c r="K62" s="118">
        <v>5010.2538475357269</v>
      </c>
      <c r="L62" s="118">
        <v>9987.1568318053796</v>
      </c>
      <c r="M62" s="119">
        <v>7.6909445690133693E-2</v>
      </c>
      <c r="N62" s="119">
        <v>15.061282335641298</v>
      </c>
      <c r="O62" s="119">
        <v>55.63996834498208</v>
      </c>
      <c r="P62" s="119">
        <v>5.2161527755789949</v>
      </c>
      <c r="Q62" s="120">
        <v>11.138929175062877</v>
      </c>
      <c r="R62" s="121">
        <v>5.1000257944630902E-3</v>
      </c>
      <c r="S62" s="121">
        <v>3.0984386172389335E-2</v>
      </c>
      <c r="T62" s="121">
        <v>3.2937864580306316E-3</v>
      </c>
      <c r="U62" s="122">
        <v>2.0394611151543243E-2</v>
      </c>
      <c r="V62" s="121">
        <v>3.0148330980006954E-3</v>
      </c>
    </row>
    <row r="63" spans="1:22" ht="15" customHeight="1">
      <c r="A63" s="65" t="s">
        <v>363</v>
      </c>
      <c r="B63" s="65">
        <v>-23.955169999999999</v>
      </c>
      <c r="C63" s="65">
        <v>31.21377</v>
      </c>
      <c r="D63" s="73" t="s">
        <v>89</v>
      </c>
      <c r="E63" s="65">
        <v>9.52</v>
      </c>
      <c r="F63" s="61" t="s">
        <v>297</v>
      </c>
      <c r="G63" s="61" t="s">
        <v>298</v>
      </c>
      <c r="H63" s="124">
        <v>91.142877945560485</v>
      </c>
      <c r="I63" s="124">
        <v>3792.9287321038191</v>
      </c>
      <c r="J63" s="124">
        <v>692.34028981243443</v>
      </c>
      <c r="K63" s="125">
        <v>6863.6969440774901</v>
      </c>
      <c r="L63" s="125">
        <v>21373.58879380388</v>
      </c>
      <c r="M63" s="126">
        <v>0.33886711391936974</v>
      </c>
      <c r="N63" s="126">
        <v>22.656753921709232</v>
      </c>
      <c r="O63" s="126">
        <v>246.01798608996558</v>
      </c>
      <c r="P63" s="126">
        <v>23.857501524039396</v>
      </c>
      <c r="Q63" s="127">
        <v>40.8063309761623</v>
      </c>
      <c r="R63" s="128">
        <v>4.5364552259424235E-2</v>
      </c>
      <c r="S63" s="128">
        <v>6.5102917941461252E-2</v>
      </c>
      <c r="T63" s="128">
        <v>5.9623558538835653E-3</v>
      </c>
      <c r="U63" s="129">
        <v>0.15588005191281951</v>
      </c>
      <c r="V63" s="128">
        <v>1.2792105289514275E-2</v>
      </c>
    </row>
    <row r="64" spans="1:22" ht="15" customHeight="1">
      <c r="A64" s="65" t="s">
        <v>364</v>
      </c>
      <c r="B64" s="65">
        <v>-23.899349999999998</v>
      </c>
      <c r="C64" s="65">
        <v>31.17652</v>
      </c>
      <c r="D64" s="73" t="s">
        <v>89</v>
      </c>
      <c r="E64" s="65">
        <v>11.4</v>
      </c>
      <c r="F64" s="61" t="s">
        <v>297</v>
      </c>
      <c r="G64" s="61" t="s">
        <v>298</v>
      </c>
      <c r="H64" s="124">
        <v>105.10746264012042</v>
      </c>
      <c r="I64" s="124">
        <v>1655.1447809159927</v>
      </c>
      <c r="J64" s="124">
        <v>886.73370640990265</v>
      </c>
      <c r="K64" s="125">
        <v>11078.404273152046</v>
      </c>
      <c r="L64" s="125">
        <v>12218.962774370382</v>
      </c>
      <c r="M64" s="126">
        <v>0.34830243985721854</v>
      </c>
      <c r="N64" s="126">
        <v>84.220622419649459</v>
      </c>
      <c r="O64" s="126">
        <v>201.65366564566557</v>
      </c>
      <c r="P64" s="126">
        <v>18.348030704001395</v>
      </c>
      <c r="Q64" s="127">
        <v>25.524653532439867</v>
      </c>
      <c r="R64" s="128">
        <v>2.9114351931988278E-2</v>
      </c>
      <c r="S64" s="128">
        <v>9.0061172517815605E-2</v>
      </c>
      <c r="T64" s="128">
        <v>4.8529894745774895E-3</v>
      </c>
      <c r="U64" s="129">
        <v>0.14487586513131723</v>
      </c>
      <c r="V64" s="128">
        <v>7.0688044946095267E-3</v>
      </c>
    </row>
    <row r="65" spans="1:22" ht="15" customHeight="1">
      <c r="A65" s="65" t="s">
        <v>365</v>
      </c>
      <c r="B65" s="64">
        <v>-24.07038</v>
      </c>
      <c r="C65" s="64">
        <v>31.043379999999999</v>
      </c>
      <c r="D65" s="73" t="s">
        <v>89</v>
      </c>
      <c r="E65" s="65">
        <v>11.91</v>
      </c>
      <c r="F65" s="61" t="s">
        <v>294</v>
      </c>
      <c r="G65" s="61" t="s">
        <v>298</v>
      </c>
      <c r="H65" s="124">
        <v>1390.0556703014222</v>
      </c>
      <c r="I65" s="124">
        <v>4177.845590403087</v>
      </c>
      <c r="J65" s="124">
        <v>861.76787017824154</v>
      </c>
      <c r="K65" s="125">
        <v>4484.9077714415052</v>
      </c>
      <c r="L65" s="125">
        <v>27410.210365840474</v>
      </c>
      <c r="M65" s="126">
        <v>4.8734954368402361</v>
      </c>
      <c r="N65" s="126">
        <v>67.964460803725927</v>
      </c>
      <c r="O65" s="126">
        <v>2687.9673518961699</v>
      </c>
      <c r="P65" s="126">
        <v>25.479245942591039</v>
      </c>
      <c r="Q65" s="127">
        <v>16.479395101538909</v>
      </c>
      <c r="R65" s="128">
        <v>0.31355383523593938</v>
      </c>
      <c r="S65" s="128">
        <v>0.20230885475371657</v>
      </c>
      <c r="T65" s="128">
        <v>1.5403615456301438E-2</v>
      </c>
      <c r="U65" s="129">
        <v>0.83314993456272624</v>
      </c>
      <c r="V65" s="128">
        <v>5.8278876197160961E-2</v>
      </c>
    </row>
    <row r="66" spans="1:22" ht="15" customHeight="1">
      <c r="A66" s="65" t="s">
        <v>366</v>
      </c>
      <c r="B66" s="64">
        <v>-24.07038</v>
      </c>
      <c r="C66" s="64">
        <v>31.043379999999999</v>
      </c>
      <c r="D66" s="73" t="s">
        <v>89</v>
      </c>
      <c r="E66" s="65">
        <v>11.91</v>
      </c>
      <c r="F66" s="61" t="s">
        <v>307</v>
      </c>
      <c r="G66" s="61" t="s">
        <v>298</v>
      </c>
      <c r="H66" s="124">
        <v>1054.4316902512994</v>
      </c>
      <c r="I66" s="124">
        <v>2924.0208367673495</v>
      </c>
      <c r="J66" s="124">
        <v>933.96159344512591</v>
      </c>
      <c r="K66" s="125">
        <v>7903.7208246819482</v>
      </c>
      <c r="L66" s="125">
        <v>32744.02275927407</v>
      </c>
      <c r="M66" s="126">
        <v>3.1045967807348251</v>
      </c>
      <c r="N66" s="126">
        <v>76.264946424268331</v>
      </c>
      <c r="O66" s="126">
        <v>1753.6014379772589</v>
      </c>
      <c r="P66" s="126">
        <v>36.309689725364692</v>
      </c>
      <c r="Q66" s="127">
        <v>17.291338508141436</v>
      </c>
      <c r="R66" s="128">
        <v>0.21770564632709832</v>
      </c>
      <c r="S66" s="128">
        <v>6.9355618612357797E-2</v>
      </c>
      <c r="T66" s="128">
        <v>8.0007386661240902E-3</v>
      </c>
      <c r="U66" s="129">
        <v>0.41251508822918664</v>
      </c>
      <c r="V66" s="128">
        <v>2.8557773623743926E-2</v>
      </c>
    </row>
    <row r="67" spans="1:22" ht="15" customHeight="1">
      <c r="A67" s="65" t="s">
        <v>367</v>
      </c>
      <c r="B67" s="65">
        <v>-24.042000000000002</v>
      </c>
      <c r="C67" s="65">
        <v>31.238959999999999</v>
      </c>
      <c r="D67" s="73" t="s">
        <v>89</v>
      </c>
      <c r="E67" s="65">
        <v>12.42</v>
      </c>
      <c r="F67" s="61" t="s">
        <v>297</v>
      </c>
      <c r="G67" s="61" t="s">
        <v>298</v>
      </c>
      <c r="H67" s="124">
        <v>56.620951886575547</v>
      </c>
      <c r="I67" s="124">
        <v>3176.4815041369534</v>
      </c>
      <c r="J67" s="124">
        <v>1437.4233251670921</v>
      </c>
      <c r="K67" s="125">
        <v>10682.405830572538</v>
      </c>
      <c r="L67" s="125">
        <v>20598.963361311602</v>
      </c>
      <c r="M67" s="126">
        <v>0.20685372862964482</v>
      </c>
      <c r="N67" s="126">
        <v>44.74174777687147</v>
      </c>
      <c r="O67" s="126">
        <v>122.27150240926737</v>
      </c>
      <c r="P67" s="126">
        <v>12.587584097070829</v>
      </c>
      <c r="Q67" s="127">
        <v>20.26216045694672</v>
      </c>
      <c r="R67" s="128">
        <v>2.8424209117779396E-2</v>
      </c>
      <c r="S67" s="128">
        <v>0.52102287957166193</v>
      </c>
      <c r="T67" s="128">
        <v>8.7746837777115481E-3</v>
      </c>
      <c r="U67" s="129">
        <v>7.8535639245920413E-2</v>
      </c>
      <c r="V67" s="128">
        <v>8.211177902388957E-3</v>
      </c>
    </row>
    <row r="68" spans="1:22" ht="15" customHeight="1">
      <c r="A68" s="65" t="s">
        <v>368</v>
      </c>
      <c r="B68" s="64">
        <v>-24.0914</v>
      </c>
      <c r="C68" s="64">
        <v>31.185099999999998</v>
      </c>
      <c r="D68" s="73" t="s">
        <v>89</v>
      </c>
      <c r="E68" s="65">
        <v>12.73</v>
      </c>
      <c r="F68" s="61" t="s">
        <v>297</v>
      </c>
      <c r="G68" s="61" t="s">
        <v>298</v>
      </c>
      <c r="H68" s="124">
        <v>132.9432815101124</v>
      </c>
      <c r="I68" s="124">
        <v>2471.8611865068301</v>
      </c>
      <c r="J68" s="124">
        <v>921.59676477285313</v>
      </c>
      <c r="K68" s="125">
        <v>8373.5600863897289</v>
      </c>
      <c r="L68" s="125">
        <v>20085.011346202744</v>
      </c>
      <c r="M68" s="126">
        <v>0.26396371895145909</v>
      </c>
      <c r="N68" s="126">
        <v>60.347975915638571</v>
      </c>
      <c r="O68" s="126">
        <v>186.14947981436697</v>
      </c>
      <c r="P68" s="126">
        <v>12.305064634666909</v>
      </c>
      <c r="Q68" s="127">
        <v>13.117141402082343</v>
      </c>
      <c r="R68" s="128">
        <v>3.883813489316696E-2</v>
      </c>
      <c r="S68" s="128">
        <v>7.6022768339363E-2</v>
      </c>
      <c r="T68" s="128">
        <v>7.531502739231687E-3</v>
      </c>
      <c r="U68" s="129">
        <v>9.2205674891010669E-2</v>
      </c>
      <c r="V68" s="128">
        <v>7.0133752521551627E-3</v>
      </c>
    </row>
    <row r="69" spans="1:22" ht="15" customHeight="1">
      <c r="A69" s="65" t="s">
        <v>369</v>
      </c>
      <c r="B69" s="64">
        <v>-24.069040000000001</v>
      </c>
      <c r="C69" s="64">
        <v>31.023109999999999</v>
      </c>
      <c r="D69" s="73" t="s">
        <v>89</v>
      </c>
      <c r="E69" s="65">
        <v>13.6</v>
      </c>
      <c r="F69" s="61" t="s">
        <v>297</v>
      </c>
      <c r="G69" s="61" t="s">
        <v>298</v>
      </c>
      <c r="H69" s="124">
        <v>115.98319141622147</v>
      </c>
      <c r="I69" s="124">
        <v>1824.5576623455379</v>
      </c>
      <c r="J69" s="124">
        <v>393.87057907293598</v>
      </c>
      <c r="K69" s="125">
        <v>7472.3898762011559</v>
      </c>
      <c r="L69" s="125">
        <v>12664.680200201983</v>
      </c>
      <c r="M69" s="126">
        <v>0.45762424222009834</v>
      </c>
      <c r="N69" s="126">
        <v>40.802863491665889</v>
      </c>
      <c r="O69" s="126">
        <v>258.83357312954121</v>
      </c>
      <c r="P69" s="126">
        <v>14.532465759779001</v>
      </c>
      <c r="Q69" s="127">
        <v>20.81110006538994</v>
      </c>
      <c r="R69" s="128">
        <v>3.9742017389856228E-2</v>
      </c>
      <c r="S69" s="128">
        <v>4.6694914565705979E-2</v>
      </c>
      <c r="T69" s="128">
        <v>1.694170661690106E-3</v>
      </c>
      <c r="U69" s="129">
        <v>0.11134299984199419</v>
      </c>
      <c r="V69" s="128">
        <v>5.5890387738244526E-3</v>
      </c>
    </row>
    <row r="70" spans="1:22" ht="15" customHeight="1">
      <c r="A70" s="65" t="s">
        <v>370</v>
      </c>
      <c r="B70" s="64">
        <v>-24.069040000000001</v>
      </c>
      <c r="C70" s="64">
        <v>31.023109999999999</v>
      </c>
      <c r="D70" s="73" t="s">
        <v>89</v>
      </c>
      <c r="E70" s="65">
        <v>13.6</v>
      </c>
      <c r="F70" s="61" t="s">
        <v>294</v>
      </c>
      <c r="G70" s="61" t="s">
        <v>298</v>
      </c>
      <c r="H70" s="124">
        <v>1266.6220280983262</v>
      </c>
      <c r="I70" s="124">
        <v>4188.6463195006181</v>
      </c>
      <c r="J70" s="124">
        <v>590.61126228649505</v>
      </c>
      <c r="K70" s="125">
        <v>5498.2265426373988</v>
      </c>
      <c r="L70" s="125">
        <v>19760.941431936262</v>
      </c>
      <c r="M70" s="126">
        <v>1.7477731858648284</v>
      </c>
      <c r="N70" s="126">
        <v>26.512030775159648</v>
      </c>
      <c r="O70" s="126">
        <v>858.74557176501696</v>
      </c>
      <c r="P70" s="126">
        <v>12.747851185058575</v>
      </c>
      <c r="Q70" s="127">
        <v>13.850247113251784</v>
      </c>
      <c r="R70" s="128">
        <v>0.13977494166083623</v>
      </c>
      <c r="S70" s="128">
        <v>8.7518128909656212E-2</v>
      </c>
      <c r="T70" s="128">
        <v>5.2161195414782121E-3</v>
      </c>
      <c r="U70" s="129">
        <v>0.37511562680419325</v>
      </c>
      <c r="V70" s="128">
        <v>2.071382769596275E-2</v>
      </c>
    </row>
    <row r="71" spans="1:22" ht="15" customHeight="1">
      <c r="A71" s="65" t="s">
        <v>371</v>
      </c>
      <c r="B71" s="130">
        <v>-24.145067000000001</v>
      </c>
      <c r="C71" s="130">
        <v>31.133645999999999</v>
      </c>
      <c r="D71" s="73" t="s">
        <v>89</v>
      </c>
      <c r="E71" s="65">
        <v>16.899999999999999</v>
      </c>
      <c r="F71" s="61" t="s">
        <v>297</v>
      </c>
      <c r="G71" s="61" t="s">
        <v>298</v>
      </c>
      <c r="H71" s="124">
        <v>98.836535885674991</v>
      </c>
      <c r="I71" s="124">
        <v>2960.3167508115339</v>
      </c>
      <c r="J71" s="124">
        <v>984.14756513382611</v>
      </c>
      <c r="K71" s="125">
        <v>12006.773929661516</v>
      </c>
      <c r="L71" s="125">
        <v>12117.603213277183</v>
      </c>
      <c r="M71" s="126">
        <v>0.39110498713306385</v>
      </c>
      <c r="N71" s="126">
        <v>31.590190749734255</v>
      </c>
      <c r="O71" s="126">
        <v>241.82378365536763</v>
      </c>
      <c r="P71" s="126">
        <v>17.287522681821461</v>
      </c>
      <c r="Q71" s="127">
        <v>26.805794064473623</v>
      </c>
      <c r="R71" s="128">
        <v>8.9121614125393045E-2</v>
      </c>
      <c r="S71" s="128">
        <v>0.30277858549391456</v>
      </c>
      <c r="T71" s="128">
        <v>1.8988060101726987E-3</v>
      </c>
      <c r="U71" s="129">
        <v>0.12888485147739201</v>
      </c>
      <c r="V71" s="128">
        <v>1.4817506744837609E-2</v>
      </c>
    </row>
    <row r="72" spans="1:22" ht="15" customHeight="1">
      <c r="A72" s="65" t="s">
        <v>372</v>
      </c>
      <c r="B72" s="130">
        <v>-24.145067000000001</v>
      </c>
      <c r="C72" s="130">
        <v>31.133645999999999</v>
      </c>
      <c r="D72" s="73" t="s">
        <v>89</v>
      </c>
      <c r="E72" s="65">
        <v>16.899999999999999</v>
      </c>
      <c r="F72" s="61" t="s">
        <v>307</v>
      </c>
      <c r="G72" s="61" t="s">
        <v>298</v>
      </c>
      <c r="H72" s="124">
        <v>1734.8892198263579</v>
      </c>
      <c r="I72" s="124">
        <v>2766.2026546104853</v>
      </c>
      <c r="J72" s="124">
        <v>687.49366124183064</v>
      </c>
      <c r="K72" s="125">
        <v>7651.9730840746115</v>
      </c>
      <c r="L72" s="125">
        <v>32135.828695728629</v>
      </c>
      <c r="M72" s="126">
        <v>2.0579784687286646</v>
      </c>
      <c r="N72" s="126">
        <v>174.84314283797664</v>
      </c>
      <c r="O72" s="126">
        <v>1152.9322976952983</v>
      </c>
      <c r="P72" s="126">
        <v>23.681821940755903</v>
      </c>
      <c r="Q72" s="127">
        <v>15.148758714463257</v>
      </c>
      <c r="R72" s="128">
        <v>0.14591204183557699</v>
      </c>
      <c r="S72" s="128">
        <v>0.1363171590783343</v>
      </c>
      <c r="T72" s="128">
        <v>1.6934771106095217E-2</v>
      </c>
      <c r="U72" s="129">
        <v>0.58578687760870807</v>
      </c>
      <c r="V72" s="128">
        <v>7.1085962386587945E-2</v>
      </c>
    </row>
    <row r="73" spans="1:22" ht="15" customHeight="1">
      <c r="A73" s="65" t="s">
        <v>373</v>
      </c>
      <c r="B73" s="64">
        <v>-24.131399999999999</v>
      </c>
      <c r="C73" s="64">
        <v>31.198</v>
      </c>
      <c r="D73" s="73" t="s">
        <v>89</v>
      </c>
      <c r="E73" s="65">
        <v>16.93</v>
      </c>
      <c r="F73" s="61" t="s">
        <v>307</v>
      </c>
      <c r="G73" s="61" t="s">
        <v>298</v>
      </c>
      <c r="H73" s="124">
        <v>898.11049410780856</v>
      </c>
      <c r="I73" s="124">
        <v>2461.5552257884469</v>
      </c>
      <c r="J73" s="124">
        <v>702.34395161466614</v>
      </c>
      <c r="K73" s="125">
        <v>8841.1733876273702</v>
      </c>
      <c r="L73" s="125">
        <v>27758.174435208133</v>
      </c>
      <c r="M73" s="126">
        <v>1.6563706800059981</v>
      </c>
      <c r="N73" s="126">
        <v>65.125167653467102</v>
      </c>
      <c r="O73" s="126">
        <v>990.2938929827543</v>
      </c>
      <c r="P73" s="126">
        <v>20.972789821548798</v>
      </c>
      <c r="Q73" s="127">
        <v>11.009946853011476</v>
      </c>
      <c r="R73" s="128">
        <v>0.11416153450154688</v>
      </c>
      <c r="S73" s="128">
        <v>0.13603528733246284</v>
      </c>
      <c r="T73" s="128">
        <v>7.344569069327957E-3</v>
      </c>
      <c r="U73" s="129">
        <v>0.32593569002217365</v>
      </c>
      <c r="V73" s="128">
        <v>2.8457218880347121E-2</v>
      </c>
    </row>
    <row r="74" spans="1:22" ht="15" customHeight="1">
      <c r="A74" s="65" t="s">
        <v>374</v>
      </c>
      <c r="B74" s="65">
        <v>-23.955169999999999</v>
      </c>
      <c r="C74" s="65">
        <v>31.3109</v>
      </c>
      <c r="D74" s="73" t="s">
        <v>89</v>
      </c>
      <c r="E74" s="65">
        <v>19.18</v>
      </c>
      <c r="F74" s="61" t="s">
        <v>297</v>
      </c>
      <c r="G74" s="61" t="s">
        <v>298</v>
      </c>
      <c r="H74" s="124">
        <v>91.807277790135103</v>
      </c>
      <c r="I74" s="124">
        <v>2207.0972790138553</v>
      </c>
      <c r="J74" s="124">
        <v>900.76819619655043</v>
      </c>
      <c r="K74" s="125">
        <v>8365.5866400072682</v>
      </c>
      <c r="L74" s="125">
        <v>10249.628772375858</v>
      </c>
      <c r="M74" s="126">
        <v>0.27448487359193358</v>
      </c>
      <c r="N74" s="126">
        <v>176.15224597178025</v>
      </c>
      <c r="O74" s="126">
        <v>143.9494792123883</v>
      </c>
      <c r="P74" s="126">
        <v>15.755336124273525</v>
      </c>
      <c r="Q74" s="127">
        <v>19.612177615424063</v>
      </c>
      <c r="R74" s="128">
        <v>2.5091951657802529E-2</v>
      </c>
      <c r="S74" s="128">
        <v>3.9943569177755593E-2</v>
      </c>
      <c r="T74" s="128">
        <v>2.4839141318033324E-3</v>
      </c>
      <c r="U74" s="129">
        <v>0.12126608533851571</v>
      </c>
      <c r="V74" s="128">
        <v>9.5754447663293687E-3</v>
      </c>
    </row>
    <row r="75" spans="1:22" ht="15.75" customHeight="1">
      <c r="A75" s="65" t="s">
        <v>375</v>
      </c>
      <c r="B75" s="64">
        <v>-24.194500000000001</v>
      </c>
      <c r="C75" s="64">
        <v>31.214099999999998</v>
      </c>
      <c r="D75" s="73" t="s">
        <v>89</v>
      </c>
      <c r="E75" s="65">
        <v>24.3</v>
      </c>
      <c r="F75" s="61" t="s">
        <v>297</v>
      </c>
      <c r="G75" s="61" t="s">
        <v>298</v>
      </c>
      <c r="H75" s="124">
        <v>104.87793948387129</v>
      </c>
      <c r="I75" s="124">
        <v>1344.781021170422</v>
      </c>
      <c r="J75" s="124">
        <v>764.5009662898874</v>
      </c>
      <c r="K75" s="125">
        <v>11951.305273625554</v>
      </c>
      <c r="L75" s="125">
        <v>14574.535332813759</v>
      </c>
      <c r="M75" s="126">
        <v>0.25774626472004269</v>
      </c>
      <c r="N75" s="126">
        <v>113.18783170833971</v>
      </c>
      <c r="O75" s="126">
        <v>182.47145561079583</v>
      </c>
      <c r="P75" s="126">
        <v>11.98210218866787</v>
      </c>
      <c r="Q75" s="127">
        <v>25.210848977129</v>
      </c>
      <c r="R75" s="128">
        <v>3.9576871605955057E-2</v>
      </c>
      <c r="S75" s="128">
        <v>9.8035822277832724E-2</v>
      </c>
      <c r="T75" s="128">
        <v>2.520610773439862E-3</v>
      </c>
      <c r="U75" s="129">
        <v>9.8250183402199459E-2</v>
      </c>
      <c r="V75" s="128">
        <v>5.1699094829030911E-3</v>
      </c>
    </row>
    <row r="76" spans="1:22" ht="15.75" customHeight="1">
      <c r="A76" s="65" t="s">
        <v>376</v>
      </c>
      <c r="B76" s="64">
        <v>-24.194500000000001</v>
      </c>
      <c r="C76" s="64">
        <v>31.214099999999998</v>
      </c>
      <c r="D76" s="73" t="s">
        <v>89</v>
      </c>
      <c r="E76" s="65">
        <v>24.3</v>
      </c>
      <c r="F76" s="61" t="s">
        <v>307</v>
      </c>
      <c r="G76" s="61" t="s">
        <v>298</v>
      </c>
      <c r="H76" s="124">
        <v>1726.0585653281896</v>
      </c>
      <c r="I76" s="124">
        <v>3847.292729603183</v>
      </c>
      <c r="J76" s="124">
        <v>764.86811039265319</v>
      </c>
      <c r="K76" s="125">
        <v>10446.750010057222</v>
      </c>
      <c r="L76" s="125">
        <v>17706.502018614054</v>
      </c>
      <c r="M76" s="126">
        <v>0.95269216139450674</v>
      </c>
      <c r="N76" s="126">
        <v>82.321641365174514</v>
      </c>
      <c r="O76" s="126">
        <v>516.49786827968762</v>
      </c>
      <c r="P76" s="126">
        <v>15.136186296824651</v>
      </c>
      <c r="Q76" s="127">
        <v>12.072239959198999</v>
      </c>
      <c r="R76" s="128">
        <v>9.8704380272838121E-2</v>
      </c>
      <c r="S76" s="128">
        <v>6.1957245844223012E-2</v>
      </c>
      <c r="T76" s="128">
        <v>4.1470946377840118E-3</v>
      </c>
      <c r="U76" s="129">
        <v>0.2694523759610527</v>
      </c>
      <c r="V76" s="128">
        <v>1.920308171313833E-2</v>
      </c>
    </row>
    <row r="77" spans="1:22" ht="15" customHeight="1">
      <c r="A77" s="65" t="s">
        <v>377</v>
      </c>
      <c r="B77" s="65">
        <v>-23.848472000000001</v>
      </c>
      <c r="C77" s="65">
        <v>31.179527</v>
      </c>
      <c r="D77" s="73" t="s">
        <v>89</v>
      </c>
      <c r="E77" s="65">
        <v>24.48</v>
      </c>
      <c r="F77" s="61" t="s">
        <v>297</v>
      </c>
      <c r="G77" s="61" t="s">
        <v>298</v>
      </c>
      <c r="H77" s="124">
        <v>88.02834170778749</v>
      </c>
      <c r="I77" s="124">
        <v>1963.0123379597107</v>
      </c>
      <c r="J77" s="124">
        <v>1104.6411362108788</v>
      </c>
      <c r="K77" s="125">
        <v>9871.9967542324557</v>
      </c>
      <c r="L77" s="125">
        <v>13545.640400186894</v>
      </c>
      <c r="M77" s="126">
        <v>0.29808811883689712</v>
      </c>
      <c r="N77" s="126">
        <v>105.42164453880002</v>
      </c>
      <c r="O77" s="126">
        <v>166.9821897578276</v>
      </c>
      <c r="P77" s="126">
        <v>8.8251191686075696</v>
      </c>
      <c r="Q77" s="127">
        <v>36.245267575951061</v>
      </c>
      <c r="R77" s="128">
        <v>0.20444606646427965</v>
      </c>
      <c r="S77" s="128">
        <v>7.5236889958569267E-2</v>
      </c>
      <c r="T77" s="128">
        <v>3.6777493677138265E-3</v>
      </c>
      <c r="U77" s="129">
        <v>0.10222996112204497</v>
      </c>
      <c r="V77" s="128">
        <v>9.89155839920354E-3</v>
      </c>
    </row>
    <row r="78" spans="1:22" ht="15" customHeight="1">
      <c r="A78" s="65" t="s">
        <v>378</v>
      </c>
      <c r="B78" s="65">
        <v>-23.778213000000001</v>
      </c>
      <c r="C78" s="65">
        <v>31.194759000000001</v>
      </c>
      <c r="D78" s="73" t="s">
        <v>89</v>
      </c>
      <c r="E78" s="65">
        <v>24.7</v>
      </c>
      <c r="F78" s="61" t="s">
        <v>297</v>
      </c>
      <c r="G78" s="61" t="s">
        <v>298</v>
      </c>
      <c r="H78" s="124">
        <v>122.20442406810029</v>
      </c>
      <c r="I78" s="124">
        <v>2913.7827352129661</v>
      </c>
      <c r="J78" s="124">
        <v>1094.2786166048356</v>
      </c>
      <c r="K78" s="125">
        <v>6315.084773742974</v>
      </c>
      <c r="L78" s="125">
        <v>14565.74464121705</v>
      </c>
      <c r="M78" s="126">
        <v>0.18657376276304891</v>
      </c>
      <c r="N78" s="126">
        <v>174.20024294474592</v>
      </c>
      <c r="O78" s="126">
        <v>113.41547912826938</v>
      </c>
      <c r="P78" s="126">
        <v>8.7385040095466024</v>
      </c>
      <c r="Q78" s="127">
        <v>38.093555041992822</v>
      </c>
      <c r="R78" s="128">
        <v>3.2961721075959745E-2</v>
      </c>
      <c r="S78" s="128">
        <v>0.10495509528578831</v>
      </c>
      <c r="T78" s="128">
        <v>8.73103525900501E-3</v>
      </c>
      <c r="U78" s="129">
        <v>8.8144890327016848E-2</v>
      </c>
      <c r="V78" s="128">
        <v>3.2946020278995566E-3</v>
      </c>
    </row>
    <row r="79" spans="1:22" ht="14.25" customHeight="1">
      <c r="A79" s="65" t="s">
        <v>379</v>
      </c>
      <c r="B79" s="61">
        <v>-23.838200000000001</v>
      </c>
      <c r="C79" s="61">
        <v>31.314550000000001</v>
      </c>
      <c r="D79" s="73" t="s">
        <v>89</v>
      </c>
      <c r="E79" s="65">
        <v>25.7</v>
      </c>
      <c r="F79" s="61" t="s">
        <v>297</v>
      </c>
      <c r="G79" s="61" t="s">
        <v>298</v>
      </c>
      <c r="H79" s="124">
        <v>53.834906506298324</v>
      </c>
      <c r="I79" s="124">
        <v>1398.7572283728737</v>
      </c>
      <c r="J79" s="124">
        <v>1093.9456246834184</v>
      </c>
      <c r="K79" s="125">
        <v>15176.901258066513</v>
      </c>
      <c r="L79" s="125">
        <v>8988.5053326982797</v>
      </c>
      <c r="M79" s="126">
        <v>0.44192071590967019</v>
      </c>
      <c r="N79" s="126">
        <v>49.214782916598473</v>
      </c>
      <c r="O79" s="126">
        <v>262.90450128882395</v>
      </c>
      <c r="P79" s="126">
        <v>7.7960493928732992</v>
      </c>
      <c r="Q79" s="127">
        <v>13.198408095511855</v>
      </c>
      <c r="R79" s="128">
        <v>8.65247938126225E-2</v>
      </c>
      <c r="S79" s="128">
        <v>1.2940143565417142</v>
      </c>
      <c r="T79" s="128">
        <v>4.3727527780588766E-3</v>
      </c>
      <c r="U79" s="129">
        <v>0.11848286360411585</v>
      </c>
      <c r="V79" s="128">
        <v>2.0435529130262413E-2</v>
      </c>
    </row>
    <row r="80" spans="1:22" ht="15" customHeight="1">
      <c r="A80" s="65" t="s">
        <v>380</v>
      </c>
      <c r="B80" s="64">
        <v>-24.137788</v>
      </c>
      <c r="C80" s="64">
        <v>30.894624</v>
      </c>
      <c r="D80" s="73" t="s">
        <v>89</v>
      </c>
      <c r="E80" s="65">
        <v>28.5</v>
      </c>
      <c r="F80" s="61" t="s">
        <v>307</v>
      </c>
      <c r="G80" s="61" t="s">
        <v>298</v>
      </c>
      <c r="H80" s="124">
        <v>352.87940469005264</v>
      </c>
      <c r="I80" s="124">
        <v>4637.0402044704224</v>
      </c>
      <c r="J80" s="124">
        <v>695.90688207538676</v>
      </c>
      <c r="K80" s="125">
        <v>13837.307162721261</v>
      </c>
      <c r="L80" s="125">
        <v>11608.402807856146</v>
      </c>
      <c r="M80" s="126">
        <v>1.3476160480831687</v>
      </c>
      <c r="N80" s="126">
        <v>42.398151897147166</v>
      </c>
      <c r="O80" s="126">
        <v>810.40952305978396</v>
      </c>
      <c r="P80" s="126">
        <v>26.655404461492491</v>
      </c>
      <c r="Q80" s="127">
        <v>14.136205818782484</v>
      </c>
      <c r="R80" s="128">
        <v>7.2547496618853222E-2</v>
      </c>
      <c r="S80" s="128">
        <v>0.11071549003590958</v>
      </c>
      <c r="T80" s="128">
        <v>6.8625704005652868E-3</v>
      </c>
      <c r="U80" s="129">
        <v>0.21591554401724072</v>
      </c>
      <c r="V80" s="128">
        <v>1.3566235828152046E-2</v>
      </c>
    </row>
    <row r="81" spans="1:22" ht="15" customHeight="1">
      <c r="A81" s="65" t="s">
        <v>381</v>
      </c>
      <c r="B81" s="64">
        <v>-24.145052</v>
      </c>
      <c r="C81" s="64">
        <v>31.350429999999999</v>
      </c>
      <c r="D81" s="73" t="s">
        <v>89</v>
      </c>
      <c r="E81" s="65">
        <v>28.9</v>
      </c>
      <c r="F81" s="61" t="s">
        <v>297</v>
      </c>
      <c r="G81" s="61" t="s">
        <v>298</v>
      </c>
      <c r="H81" s="124">
        <v>138.94040489195871</v>
      </c>
      <c r="I81" s="124">
        <v>2307.260163555015</v>
      </c>
      <c r="J81" s="124">
        <v>1247.2017232927494</v>
      </c>
      <c r="K81" s="125">
        <v>10849.702375246383</v>
      </c>
      <c r="L81" s="125">
        <v>21014.463563168087</v>
      </c>
      <c r="M81" s="126">
        <v>0.33117593642426263</v>
      </c>
      <c r="N81" s="126">
        <v>81.057660100183654</v>
      </c>
      <c r="O81" s="126">
        <v>211.4575338379112</v>
      </c>
      <c r="P81" s="126">
        <v>12.840017234524082</v>
      </c>
      <c r="Q81" s="127">
        <v>25.750537412033193</v>
      </c>
      <c r="R81" s="128">
        <v>4.5867045042699998E-2</v>
      </c>
      <c r="S81" s="128">
        <v>0.10875305864916683</v>
      </c>
      <c r="T81" s="128">
        <v>5.0541800566335912E-3</v>
      </c>
      <c r="U81" s="129">
        <v>8.7736326140179496E-2</v>
      </c>
      <c r="V81" s="128">
        <v>4.1530331857265058E-3</v>
      </c>
    </row>
    <row r="82" spans="1:22" ht="14.25" customHeight="1">
      <c r="A82" s="65" t="s">
        <v>382</v>
      </c>
      <c r="B82" s="64">
        <v>-24.145052</v>
      </c>
      <c r="C82" s="64">
        <v>31.350429999999999</v>
      </c>
      <c r="D82" s="73" t="s">
        <v>89</v>
      </c>
      <c r="E82" s="65">
        <v>28.9</v>
      </c>
      <c r="F82" s="61" t="s">
        <v>307</v>
      </c>
      <c r="G82" s="61" t="s">
        <v>298</v>
      </c>
      <c r="H82" s="124">
        <v>1974.248400535512</v>
      </c>
      <c r="I82" s="124">
        <v>2628.9234703960765</v>
      </c>
      <c r="J82" s="124">
        <v>627.08952919551894</v>
      </c>
      <c r="K82" s="125">
        <v>9964.7737148398955</v>
      </c>
      <c r="L82" s="125">
        <v>17856.06615702315</v>
      </c>
      <c r="M82" s="126">
        <v>2.5556851662591611</v>
      </c>
      <c r="N82" s="126">
        <v>62.988905819291553</v>
      </c>
      <c r="O82" s="126">
        <v>1242.2368438422234</v>
      </c>
      <c r="P82" s="126">
        <v>45.884730814670483</v>
      </c>
      <c r="Q82" s="127">
        <v>15.590962317585898</v>
      </c>
      <c r="R82" s="128">
        <v>0.35992994498907832</v>
      </c>
      <c r="S82" s="128">
        <v>0.13323313025259953</v>
      </c>
      <c r="T82" s="128">
        <v>8.6930658047058469E-3</v>
      </c>
      <c r="U82" s="129">
        <v>0.520782646204768</v>
      </c>
      <c r="V82" s="128">
        <v>3.2165018401167179E-2</v>
      </c>
    </row>
    <row r="83" spans="1:22" ht="14.25" customHeight="1">
      <c r="A83" s="65" t="s">
        <v>383</v>
      </c>
      <c r="B83" s="65">
        <v>-23.995100000000001</v>
      </c>
      <c r="C83" s="65">
        <v>31.4283</v>
      </c>
      <c r="D83" s="73" t="s">
        <v>89</v>
      </c>
      <c r="E83" s="65">
        <v>30.46</v>
      </c>
      <c r="F83" s="61" t="s">
        <v>297</v>
      </c>
      <c r="G83" s="61" t="s">
        <v>298</v>
      </c>
      <c r="H83" s="124">
        <v>69.393929959248908</v>
      </c>
      <c r="I83" s="124">
        <v>2483.5667015074237</v>
      </c>
      <c r="J83" s="124">
        <v>808.50829796770438</v>
      </c>
      <c r="K83" s="125">
        <v>9620.9531155058812</v>
      </c>
      <c r="L83" s="125">
        <v>8352.8845619610438</v>
      </c>
      <c r="M83" s="126">
        <v>0.167865690874729</v>
      </c>
      <c r="N83" s="126">
        <v>164.71413747794182</v>
      </c>
      <c r="O83" s="126">
        <v>103.14431136574686</v>
      </c>
      <c r="P83" s="126">
        <v>8.8701890796443372</v>
      </c>
      <c r="Q83" s="127">
        <v>48.890445714181276</v>
      </c>
      <c r="R83" s="128">
        <v>3.1442612069289687E-2</v>
      </c>
      <c r="S83" s="128">
        <v>4.6882720354296976E-2</v>
      </c>
      <c r="T83" s="128">
        <v>5.2687287800443393E-3</v>
      </c>
      <c r="U83" s="129">
        <v>8.0121228441238826E-2</v>
      </c>
      <c r="V83" s="128">
        <v>7.1470413848155907E-3</v>
      </c>
    </row>
    <row r="84" spans="1:22" ht="15" customHeight="1">
      <c r="A84" s="65" t="s">
        <v>384</v>
      </c>
      <c r="B84" s="64">
        <v>-24.181906999999999</v>
      </c>
      <c r="C84" s="64">
        <v>31.383745999999999</v>
      </c>
      <c r="D84" s="73" t="s">
        <v>89</v>
      </c>
      <c r="E84" s="65">
        <v>33.4</v>
      </c>
      <c r="F84" s="61" t="s">
        <v>297</v>
      </c>
      <c r="G84" s="61" t="s">
        <v>298</v>
      </c>
      <c r="H84" s="124">
        <v>92.79846059771036</v>
      </c>
      <c r="I84" s="124">
        <v>1431.9939176922646</v>
      </c>
      <c r="J84" s="124">
        <v>888.9841153233275</v>
      </c>
      <c r="K84" s="125">
        <v>8214.3224072360717</v>
      </c>
      <c r="L84" s="125">
        <v>11235.373895884692</v>
      </c>
      <c r="M84" s="126">
        <v>0.26524368423061512</v>
      </c>
      <c r="N84" s="126">
        <v>65.503830452984488</v>
      </c>
      <c r="O84" s="126">
        <v>163.0382365330855</v>
      </c>
      <c r="P84" s="126">
        <v>13.712674195367937</v>
      </c>
      <c r="Q84" s="127">
        <v>9.733020444356832</v>
      </c>
      <c r="R84" s="128">
        <v>6.7429002311824013E-2</v>
      </c>
      <c r="S84" s="128">
        <v>6.2861013215955192E-2</v>
      </c>
      <c r="T84" s="128">
        <v>1.8845117903879768E-3</v>
      </c>
      <c r="U84" s="129">
        <v>8.9773350799710175E-2</v>
      </c>
      <c r="V84" s="128">
        <v>4.2173931954297738E-3</v>
      </c>
    </row>
    <row r="85" spans="1:22" ht="15" customHeight="1">
      <c r="A85" s="65" t="s">
        <v>385</v>
      </c>
      <c r="B85" s="61">
        <v>-23.686630000000001</v>
      </c>
      <c r="C85" s="61">
        <v>31.208269999999999</v>
      </c>
      <c r="D85" s="73" t="s">
        <v>89</v>
      </c>
      <c r="E85" s="65">
        <v>34.61</v>
      </c>
      <c r="F85" s="61" t="s">
        <v>297</v>
      </c>
      <c r="G85" s="61" t="s">
        <v>298</v>
      </c>
      <c r="H85" s="124">
        <v>91.48840751888693</v>
      </c>
      <c r="I85" s="124">
        <v>1745.835159618616</v>
      </c>
      <c r="J85" s="124">
        <v>940.31991981134377</v>
      </c>
      <c r="K85" s="125">
        <v>12446.614137504004</v>
      </c>
      <c r="L85" s="125">
        <v>6553.1135949613881</v>
      </c>
      <c r="M85" s="126">
        <v>0.22107179221435591</v>
      </c>
      <c r="N85" s="126">
        <v>11.577673280053192</v>
      </c>
      <c r="O85" s="126">
        <v>124.07901056831054</v>
      </c>
      <c r="P85" s="126">
        <v>16.874020269890494</v>
      </c>
      <c r="Q85" s="127">
        <v>10.61551377559157</v>
      </c>
      <c r="R85" s="128">
        <v>0.29215297712139532</v>
      </c>
      <c r="S85" s="128">
        <v>6.6341092096954823E-2</v>
      </c>
      <c r="T85" s="128">
        <v>5.7985594685094335E-4</v>
      </c>
      <c r="U85" s="129">
        <v>6.9194768548078267E-2</v>
      </c>
      <c r="V85" s="128">
        <v>3.5179734383407331E-2</v>
      </c>
    </row>
    <row r="86" spans="1:22" ht="15" customHeight="1">
      <c r="A86" s="65" t="s">
        <v>386</v>
      </c>
      <c r="B86" s="64">
        <v>-24.299700000000001</v>
      </c>
      <c r="C86" s="64">
        <v>31.238700000000001</v>
      </c>
      <c r="D86" s="73" t="s">
        <v>89</v>
      </c>
      <c r="E86" s="65">
        <v>35.5</v>
      </c>
      <c r="F86" s="61" t="s">
        <v>307</v>
      </c>
      <c r="G86" s="61" t="s">
        <v>298</v>
      </c>
      <c r="H86" s="124">
        <v>1297.1590572146179</v>
      </c>
      <c r="I86" s="124">
        <v>2484.5035137520072</v>
      </c>
      <c r="J86" s="124">
        <v>922.63292371145621</v>
      </c>
      <c r="K86" s="125">
        <v>7510.6625132902882</v>
      </c>
      <c r="L86" s="125">
        <v>10675.150058950396</v>
      </c>
      <c r="M86" s="126">
        <v>1.6777514067000576</v>
      </c>
      <c r="N86" s="126">
        <v>69.175731804942899</v>
      </c>
      <c r="O86" s="126">
        <v>917.34771539389953</v>
      </c>
      <c r="P86" s="126">
        <v>19.791198528404045</v>
      </c>
      <c r="Q86" s="127">
        <v>19.167245075181899</v>
      </c>
      <c r="R86" s="128">
        <v>0.16421270433428151</v>
      </c>
      <c r="S86" s="128">
        <v>6.8623641219586307E-2</v>
      </c>
      <c r="T86" s="128">
        <v>3.0326073225605595E-3</v>
      </c>
      <c r="U86" s="129">
        <v>0.47704117789439787</v>
      </c>
      <c r="V86" s="128">
        <v>3.5228102683834694E-2</v>
      </c>
    </row>
    <row r="87" spans="1:22" ht="15" customHeight="1">
      <c r="A87" s="65" t="s">
        <v>387</v>
      </c>
      <c r="B87" s="62">
        <v>-23.882490000000001</v>
      </c>
      <c r="C87" s="62">
        <v>31.237880000000001</v>
      </c>
      <c r="D87" s="73" t="s">
        <v>89</v>
      </c>
      <c r="E87" s="65">
        <v>35.630000000000003</v>
      </c>
      <c r="F87" s="61" t="s">
        <v>297</v>
      </c>
      <c r="G87" s="61" t="s">
        <v>298</v>
      </c>
      <c r="H87" s="124">
        <v>167.59184971939914</v>
      </c>
      <c r="I87" s="124">
        <v>909.68866929213084</v>
      </c>
      <c r="J87" s="124">
        <v>840.81052000830584</v>
      </c>
      <c r="K87" s="125">
        <v>10273.504183790816</v>
      </c>
      <c r="L87" s="125">
        <v>8725.805268028098</v>
      </c>
      <c r="M87" s="126">
        <v>0.31024758528507806</v>
      </c>
      <c r="N87" s="126">
        <v>44.506439302765145</v>
      </c>
      <c r="O87" s="126">
        <v>169.4487214009493</v>
      </c>
      <c r="P87" s="126">
        <v>8.3422040442398711</v>
      </c>
      <c r="Q87" s="127">
        <v>26.792480952604134</v>
      </c>
      <c r="R87" s="128">
        <v>3.3433560042882206E-2</v>
      </c>
      <c r="S87" s="128">
        <v>0.13028053537234685</v>
      </c>
      <c r="T87" s="128">
        <v>2.4656211141106674E-3</v>
      </c>
      <c r="U87" s="129">
        <v>9.985159808247325E-2</v>
      </c>
      <c r="V87" s="128">
        <v>5.5967195986034134E-3</v>
      </c>
    </row>
    <row r="88" spans="1:22" ht="15" customHeight="1">
      <c r="A88" s="65" t="s">
        <v>388</v>
      </c>
      <c r="B88" s="64">
        <v>-24.184895000000001</v>
      </c>
      <c r="C88" s="64">
        <v>30.823321</v>
      </c>
      <c r="D88" s="73" t="s">
        <v>89</v>
      </c>
      <c r="E88" s="65">
        <v>37.25</v>
      </c>
      <c r="F88" s="61" t="s">
        <v>294</v>
      </c>
      <c r="G88" s="61" t="s">
        <v>298</v>
      </c>
      <c r="H88" s="124">
        <v>1107.8123366618056</v>
      </c>
      <c r="I88" s="124">
        <v>4132.8405511507699</v>
      </c>
      <c r="J88" s="124">
        <v>851.37076009231293</v>
      </c>
      <c r="K88" s="125">
        <v>3969.0904268772983</v>
      </c>
      <c r="L88" s="125">
        <v>27029.270460292806</v>
      </c>
      <c r="M88" s="126">
        <v>2.6710645633539052</v>
      </c>
      <c r="N88" s="126">
        <v>44.858309947339833</v>
      </c>
      <c r="O88" s="126">
        <v>1337.5841649673778</v>
      </c>
      <c r="P88" s="126">
        <v>13.910217962569007</v>
      </c>
      <c r="Q88" s="127">
        <v>14.110974797874571</v>
      </c>
      <c r="R88" s="128">
        <v>0.19851371955109642</v>
      </c>
      <c r="S88" s="128">
        <v>0.21370576024515631</v>
      </c>
      <c r="T88" s="128">
        <v>7.3006404322480565E-3</v>
      </c>
      <c r="U88" s="129">
        <v>0.54165869320537285</v>
      </c>
      <c r="V88" s="128">
        <v>3.2786117946534341E-2</v>
      </c>
    </row>
    <row r="89" spans="1:22" ht="15" customHeight="1">
      <c r="A89" s="65" t="s">
        <v>389</v>
      </c>
      <c r="B89" s="64">
        <v>-24.184895000000001</v>
      </c>
      <c r="C89" s="64">
        <v>30.823321</v>
      </c>
      <c r="D89" s="184" t="s">
        <v>54</v>
      </c>
      <c r="E89" s="65">
        <v>37.25</v>
      </c>
      <c r="F89" s="61" t="s">
        <v>307</v>
      </c>
      <c r="G89" s="61" t="s">
        <v>298</v>
      </c>
      <c r="H89" s="124">
        <v>973.05006146129131</v>
      </c>
      <c r="I89" s="124">
        <v>2163.2564782693057</v>
      </c>
      <c r="J89" s="124">
        <v>829.57811942835463</v>
      </c>
      <c r="K89" s="125">
        <v>11536.955943141736</v>
      </c>
      <c r="L89" s="125">
        <v>20113.504679189704</v>
      </c>
      <c r="M89" s="126">
        <v>1.2452481351174369</v>
      </c>
      <c r="N89" s="126">
        <v>32.248585311882628</v>
      </c>
      <c r="O89" s="126">
        <v>661.75666078278482</v>
      </c>
      <c r="P89" s="126">
        <v>8.3172529322768671</v>
      </c>
      <c r="Q89" s="127">
        <v>11.434385433389366</v>
      </c>
      <c r="R89" s="128">
        <v>0.10104068759113145</v>
      </c>
      <c r="S89" s="128">
        <v>8.192676631594073E-2</v>
      </c>
      <c r="T89" s="128">
        <v>5.2460389130526159E-3</v>
      </c>
      <c r="U89" s="129">
        <v>0.22375058153982477</v>
      </c>
      <c r="V89" s="128">
        <v>1.569746810038309E-2</v>
      </c>
    </row>
    <row r="90" spans="1:22" ht="15" customHeight="1">
      <c r="A90" s="65" t="s">
        <v>390</v>
      </c>
      <c r="B90" s="64">
        <v>-23.776990000000001</v>
      </c>
      <c r="C90" s="64">
        <v>31.419650000000001</v>
      </c>
      <c r="D90" s="73" t="s">
        <v>89</v>
      </c>
      <c r="E90" s="65">
        <v>37.93</v>
      </c>
      <c r="F90" s="61" t="s">
        <v>297</v>
      </c>
      <c r="G90" s="61" t="s">
        <v>298</v>
      </c>
      <c r="H90" s="124">
        <v>53.537364878544928</v>
      </c>
      <c r="I90" s="124">
        <v>2283.9113848134098</v>
      </c>
      <c r="J90" s="124">
        <v>969.32641060942979</v>
      </c>
      <c r="K90" s="125">
        <v>5361.2552730639609</v>
      </c>
      <c r="L90" s="125">
        <v>16330.535993743053</v>
      </c>
      <c r="M90" s="126">
        <v>0.18896757006371934</v>
      </c>
      <c r="N90" s="126">
        <v>16.957860850421763</v>
      </c>
      <c r="O90" s="126">
        <v>103.47420878880943</v>
      </c>
      <c r="P90" s="126">
        <v>8.7529869757330729</v>
      </c>
      <c r="Q90" s="127">
        <v>21.558651366418012</v>
      </c>
      <c r="R90" s="128">
        <v>2.4408805045762164E-2</v>
      </c>
      <c r="S90" s="128">
        <v>0.16502866594589857</v>
      </c>
      <c r="T90" s="128">
        <v>9.2739011957133194E-4</v>
      </c>
      <c r="U90" s="129">
        <v>4.7533982507413232E-2</v>
      </c>
      <c r="V90" s="128">
        <v>3.6501921664858069E-3</v>
      </c>
    </row>
    <row r="91" spans="1:22" ht="15" customHeight="1">
      <c r="A91" s="65" t="s">
        <v>391</v>
      </c>
      <c r="B91" s="64">
        <v>-24.214963999999998</v>
      </c>
      <c r="C91" s="64">
        <v>31.415296000000001</v>
      </c>
      <c r="D91" s="73" t="s">
        <v>89</v>
      </c>
      <c r="E91" s="65">
        <v>38.299999999999997</v>
      </c>
      <c r="F91" s="61" t="s">
        <v>297</v>
      </c>
      <c r="G91" s="61" t="s">
        <v>298</v>
      </c>
      <c r="H91" s="124">
        <v>118.01329112052545</v>
      </c>
      <c r="I91" s="124">
        <v>2730.2559836381292</v>
      </c>
      <c r="J91" s="124">
        <v>1012.5685531070031</v>
      </c>
      <c r="K91" s="125">
        <v>10015.914237901528</v>
      </c>
      <c r="L91" s="125">
        <v>24971.222154412</v>
      </c>
      <c r="M91" s="126">
        <v>0.35990718576169306</v>
      </c>
      <c r="N91" s="126">
        <v>108.88150940521534</v>
      </c>
      <c r="O91" s="126">
        <v>197.14074337765157</v>
      </c>
      <c r="P91" s="126">
        <v>10.431289053919953</v>
      </c>
      <c r="Q91" s="127">
        <v>27.987716746705004</v>
      </c>
      <c r="R91" s="128">
        <v>3.5617327203538336E-2</v>
      </c>
      <c r="S91" s="128">
        <v>0.27286259162247822</v>
      </c>
      <c r="T91" s="128">
        <v>3.7301107802900158E-3</v>
      </c>
      <c r="U91" s="129">
        <v>0.10148581327703951</v>
      </c>
      <c r="V91" s="128">
        <v>6.9076145453214411E-3</v>
      </c>
    </row>
    <row r="92" spans="1:22" ht="15" customHeight="1">
      <c r="A92" s="65" t="s">
        <v>392</v>
      </c>
      <c r="B92" s="64">
        <v>-24.214963999999998</v>
      </c>
      <c r="C92" s="64">
        <v>31.415296000000001</v>
      </c>
      <c r="D92" s="73" t="s">
        <v>89</v>
      </c>
      <c r="E92" s="65">
        <v>38.299999999999997</v>
      </c>
      <c r="F92" s="61" t="s">
        <v>297</v>
      </c>
      <c r="G92" s="61" t="s">
        <v>298</v>
      </c>
      <c r="H92" s="124">
        <v>484.4400040668495</v>
      </c>
      <c r="I92" s="124">
        <v>3383.589699932048</v>
      </c>
      <c r="J92" s="124">
        <v>1959.893696256813</v>
      </c>
      <c r="K92" s="125">
        <v>14367.6254845435</v>
      </c>
      <c r="L92" s="125">
        <v>21137.385531621079</v>
      </c>
      <c r="M92" s="126">
        <v>0.25078335099021581</v>
      </c>
      <c r="N92" s="126">
        <v>84.611267457120306</v>
      </c>
      <c r="O92" s="126">
        <v>143.21467814986488</v>
      </c>
      <c r="P92" s="126">
        <v>11.316725701399937</v>
      </c>
      <c r="Q92" s="127">
        <v>29.010904214349946</v>
      </c>
      <c r="R92" s="128">
        <v>2.3058467565763061E-2</v>
      </c>
      <c r="S92" s="128">
        <v>0.18421025566797977</v>
      </c>
      <c r="T92" s="128">
        <v>7.1527277705056751E-3</v>
      </c>
      <c r="U92" s="129">
        <v>9.1546977730846205E-2</v>
      </c>
      <c r="V92" s="128">
        <v>4.3991413259636368E-3</v>
      </c>
    </row>
    <row r="93" spans="1:22" ht="15" customHeight="1">
      <c r="A93" s="65" t="s">
        <v>393</v>
      </c>
      <c r="B93" s="65">
        <v>-23.955169999999999</v>
      </c>
      <c r="C93" s="65">
        <v>31.5016</v>
      </c>
      <c r="D93" s="73" t="s">
        <v>89</v>
      </c>
      <c r="E93" s="65">
        <v>38.44</v>
      </c>
      <c r="F93" s="61" t="s">
        <v>297</v>
      </c>
      <c r="G93" s="61" t="s">
        <v>298</v>
      </c>
      <c r="H93" s="124">
        <v>222.77239601186244</v>
      </c>
      <c r="I93" s="124">
        <v>2318.913368770327</v>
      </c>
      <c r="J93" s="124">
        <v>938.2309927605736</v>
      </c>
      <c r="K93" s="125">
        <v>5381.4459406767755</v>
      </c>
      <c r="L93" s="125">
        <v>13552.303067214274</v>
      </c>
      <c r="M93" s="126">
        <v>0.21655547820728469</v>
      </c>
      <c r="N93" s="126">
        <v>115.51286253382061</v>
      </c>
      <c r="O93" s="126">
        <v>125.81198137660898</v>
      </c>
      <c r="P93" s="126">
        <v>14.103189594715801</v>
      </c>
      <c r="Q93" s="127">
        <v>27.923658654499395</v>
      </c>
      <c r="R93" s="128">
        <v>3.2989989923856891E-2</v>
      </c>
      <c r="S93" s="128">
        <v>6.9651757185947974E-2</v>
      </c>
      <c r="T93" s="128">
        <v>3.2633876698223503E-3</v>
      </c>
      <c r="U93" s="129">
        <v>7.0044642629757584E-2</v>
      </c>
      <c r="V93" s="128">
        <v>3.1895274399018022E-3</v>
      </c>
    </row>
    <row r="94" spans="1:22" ht="15" customHeight="1">
      <c r="A94" s="65" t="s">
        <v>394</v>
      </c>
      <c r="B94" s="64">
        <v>-24.3582</v>
      </c>
      <c r="C94" s="64">
        <v>31.255400000000002</v>
      </c>
      <c r="D94" s="73" t="s">
        <v>89</v>
      </c>
      <c r="E94" s="65">
        <v>42.5</v>
      </c>
      <c r="F94" s="61" t="s">
        <v>307</v>
      </c>
      <c r="G94" s="61" t="s">
        <v>298</v>
      </c>
      <c r="H94" s="124">
        <v>1797.147521820156</v>
      </c>
      <c r="I94" s="124">
        <v>4309.2497386323594</v>
      </c>
      <c r="J94" s="124">
        <v>695.64653932125532</v>
      </c>
      <c r="K94" s="125">
        <v>7445.815093271146</v>
      </c>
      <c r="L94" s="125">
        <v>21153.150611637178</v>
      </c>
      <c r="M94" s="126">
        <v>1.7310678968945143</v>
      </c>
      <c r="N94" s="126">
        <v>57.007435758349565</v>
      </c>
      <c r="O94" s="126">
        <v>856.2463698496274</v>
      </c>
      <c r="P94" s="126">
        <v>26.674498407054696</v>
      </c>
      <c r="Q94" s="127">
        <v>16.468267991998147</v>
      </c>
      <c r="R94" s="128">
        <v>0.10372010296142181</v>
      </c>
      <c r="S94" s="128">
        <v>5.9816911181540866E-2</v>
      </c>
      <c r="T94" s="128">
        <v>5.4562707213378896E-3</v>
      </c>
      <c r="U94" s="129">
        <v>0.44099667908060514</v>
      </c>
      <c r="V94" s="128">
        <v>2.2350155626753136E-2</v>
      </c>
    </row>
    <row r="95" spans="1:22" ht="15" customHeight="1">
      <c r="A95" s="65" t="s">
        <v>395</v>
      </c>
      <c r="B95" s="64">
        <v>-24.3582</v>
      </c>
      <c r="C95" s="64">
        <v>31.255400000000002</v>
      </c>
      <c r="D95" s="73" t="s">
        <v>89</v>
      </c>
      <c r="E95" s="65">
        <v>42.5</v>
      </c>
      <c r="F95" s="61" t="s">
        <v>307</v>
      </c>
      <c r="G95" s="61" t="s">
        <v>298</v>
      </c>
      <c r="H95" s="124">
        <v>2084.4443480678401</v>
      </c>
      <c r="I95" s="124">
        <v>2737.7192674608045</v>
      </c>
      <c r="J95" s="124">
        <v>817.15475501888204</v>
      </c>
      <c r="K95" s="125">
        <v>10940.196336912086</v>
      </c>
      <c r="L95" s="125">
        <v>23749.172540655865</v>
      </c>
      <c r="M95" s="126">
        <v>1.6305799308154902</v>
      </c>
      <c r="N95" s="126">
        <v>92.611339268109631</v>
      </c>
      <c r="O95" s="126">
        <v>908.69294216822163</v>
      </c>
      <c r="P95" s="126">
        <v>24.442984570343604</v>
      </c>
      <c r="Q95" s="127">
        <v>17.654682859231581</v>
      </c>
      <c r="R95" s="128">
        <v>0.14778594724059615</v>
      </c>
      <c r="S95" s="128">
        <v>0.16362472840900336</v>
      </c>
      <c r="T95" s="128">
        <v>5.2335131903901875E-3</v>
      </c>
      <c r="U95" s="129">
        <v>0.4343418890040357</v>
      </c>
      <c r="V95" s="128">
        <v>2.1886780647292051E-2</v>
      </c>
    </row>
    <row r="96" spans="1:22" ht="15" customHeight="1">
      <c r="A96" s="65" t="s">
        <v>396</v>
      </c>
      <c r="B96" s="61">
        <v>-23.602419999999999</v>
      </c>
      <c r="C96" s="61">
        <v>31.224489999999999</v>
      </c>
      <c r="D96" s="73" t="s">
        <v>89</v>
      </c>
      <c r="E96" s="65">
        <v>44.07</v>
      </c>
      <c r="F96" s="61" t="s">
        <v>297</v>
      </c>
      <c r="G96" s="61" t="s">
        <v>298</v>
      </c>
      <c r="H96" s="124">
        <v>171.18594042956701</v>
      </c>
      <c r="I96" s="124">
        <v>1622.6262613335316</v>
      </c>
      <c r="J96" s="124">
        <v>813.08248752525674</v>
      </c>
      <c r="K96" s="125">
        <v>11263.206558498303</v>
      </c>
      <c r="L96" s="125">
        <v>10014.556036045038</v>
      </c>
      <c r="M96" s="126">
        <v>0.4077610165383263</v>
      </c>
      <c r="N96" s="126">
        <v>41.455382326251495</v>
      </c>
      <c r="O96" s="126">
        <v>233.93071091099051</v>
      </c>
      <c r="P96" s="126">
        <v>11.511942998928037</v>
      </c>
      <c r="Q96" s="127">
        <v>25.130407591077759</v>
      </c>
      <c r="R96" s="128">
        <v>1.8896085377137019E-2</v>
      </c>
      <c r="S96" s="128">
        <v>0.1235782603171144</v>
      </c>
      <c r="T96" s="128">
        <v>1.5224584078901797E-3</v>
      </c>
      <c r="U96" s="129">
        <v>9.7512772711616263E-2</v>
      </c>
      <c r="V96" s="128">
        <v>5.1592336283346665E-3</v>
      </c>
    </row>
    <row r="97" spans="1:22" ht="15" customHeight="1">
      <c r="A97" s="65" t="s">
        <v>397</v>
      </c>
      <c r="B97" s="65">
        <v>-23.955169999999999</v>
      </c>
      <c r="C97" s="65">
        <v>31.58</v>
      </c>
      <c r="D97" s="73" t="s">
        <v>89</v>
      </c>
      <c r="E97" s="65">
        <v>46.05</v>
      </c>
      <c r="F97" s="61" t="s">
        <v>297</v>
      </c>
      <c r="G97" s="61" t="s">
        <v>298</v>
      </c>
      <c r="H97" s="124">
        <v>118.1667239342425</v>
      </c>
      <c r="I97" s="124">
        <v>1944.3989460756534</v>
      </c>
      <c r="J97" s="124">
        <v>944.23836494956458</v>
      </c>
      <c r="K97" s="125">
        <v>3445.3785689137744</v>
      </c>
      <c r="L97" s="125">
        <v>15656.948631215842</v>
      </c>
      <c r="M97" s="126">
        <v>0.12274099670736041</v>
      </c>
      <c r="N97" s="126">
        <v>37.995564726066</v>
      </c>
      <c r="O97" s="126">
        <v>78.689819564634334</v>
      </c>
      <c r="P97" s="126">
        <v>11.155715518335503</v>
      </c>
      <c r="Q97" s="127">
        <v>36.859624262222582</v>
      </c>
      <c r="R97" s="128">
        <v>2.4131523440214037E-2</v>
      </c>
      <c r="S97" s="128">
        <v>0.14144648974688057</v>
      </c>
      <c r="T97" s="128">
        <v>3.6000766054292417E-3</v>
      </c>
      <c r="U97" s="129">
        <v>5.5809465451182316E-2</v>
      </c>
      <c r="V97" s="128">
        <v>1.7513988121652714E-3</v>
      </c>
    </row>
    <row r="98" spans="1:22" ht="15" customHeight="1">
      <c r="A98" s="65" t="s">
        <v>398</v>
      </c>
      <c r="B98" s="64">
        <v>-24.4101</v>
      </c>
      <c r="C98" s="64">
        <v>31.268599999999999</v>
      </c>
      <c r="D98" s="73" t="s">
        <v>89</v>
      </c>
      <c r="E98" s="65">
        <v>48.6</v>
      </c>
      <c r="F98" s="61" t="s">
        <v>307</v>
      </c>
      <c r="G98" s="61" t="s">
        <v>298</v>
      </c>
      <c r="H98" s="124">
        <v>668.0963075763766</v>
      </c>
      <c r="I98" s="124">
        <v>2698.3291751008951</v>
      </c>
      <c r="J98" s="124">
        <v>498.32285258500144</v>
      </c>
      <c r="K98" s="125">
        <v>8106.0520122993112</v>
      </c>
      <c r="L98" s="125">
        <v>21663.791449032215</v>
      </c>
      <c r="M98" s="126">
        <v>0.600025230436257</v>
      </c>
      <c r="N98" s="126">
        <v>121.52842615691512</v>
      </c>
      <c r="O98" s="126">
        <v>317.96307081844452</v>
      </c>
      <c r="P98" s="126">
        <v>32.551793755995817</v>
      </c>
      <c r="Q98" s="127">
        <v>12.571258618036389</v>
      </c>
      <c r="R98" s="128">
        <v>4.7579639330228553E-2</v>
      </c>
      <c r="S98" s="128">
        <v>4.961463535369013E-2</v>
      </c>
      <c r="T98" s="128">
        <v>7.7258910030034312E-3</v>
      </c>
      <c r="U98" s="129">
        <v>0.19861559117517119</v>
      </c>
      <c r="V98" s="128">
        <v>9.0110674997275798E-3</v>
      </c>
    </row>
    <row r="99" spans="1:22" ht="15" customHeight="1">
      <c r="A99" s="65" t="s">
        <v>399</v>
      </c>
      <c r="B99" s="61">
        <v>-24.283770000000001</v>
      </c>
      <c r="C99" s="61">
        <v>31.488589999999999</v>
      </c>
      <c r="D99" s="73" t="s">
        <v>89</v>
      </c>
      <c r="E99" s="65">
        <v>48.8</v>
      </c>
      <c r="F99" s="61" t="s">
        <v>297</v>
      </c>
      <c r="G99" s="61" t="s">
        <v>298</v>
      </c>
      <c r="H99" s="124">
        <v>48.418694976496198</v>
      </c>
      <c r="I99" s="124">
        <v>1863.5902138197152</v>
      </c>
      <c r="J99" s="124">
        <v>1102.4700297717177</v>
      </c>
      <c r="K99" s="125">
        <v>8860.4481153592351</v>
      </c>
      <c r="L99" s="125">
        <v>13619.288728579919</v>
      </c>
      <c r="M99" s="126">
        <v>0.13576812901456503</v>
      </c>
      <c r="N99" s="126">
        <v>93.278053437296762</v>
      </c>
      <c r="O99" s="126">
        <v>84.140253829575244</v>
      </c>
      <c r="P99" s="126">
        <v>8.9144331366572338</v>
      </c>
      <c r="Q99" s="127">
        <v>45.255681434461906</v>
      </c>
      <c r="R99" s="128">
        <v>3.1513658087640672E-2</v>
      </c>
      <c r="S99" s="128">
        <v>0.56518793159651515</v>
      </c>
      <c r="T99" s="128">
        <v>3.7359796291623962E-3</v>
      </c>
      <c r="U99" s="129">
        <v>8.4464949232530187E-2</v>
      </c>
      <c r="V99" s="128">
        <v>2.3116622343722842E-2</v>
      </c>
    </row>
    <row r="100" spans="1:22" ht="15" customHeight="1">
      <c r="A100" s="65" t="s">
        <v>400</v>
      </c>
      <c r="B100" s="61">
        <v>-23.692340000000002</v>
      </c>
      <c r="C100" s="61">
        <v>31.540420000000001</v>
      </c>
      <c r="D100" s="73" t="s">
        <v>89</v>
      </c>
      <c r="E100" s="65">
        <v>53.17</v>
      </c>
      <c r="F100" s="61" t="s">
        <v>297</v>
      </c>
      <c r="G100" s="61" t="s">
        <v>298</v>
      </c>
      <c r="H100" s="124">
        <v>58.586776920378647</v>
      </c>
      <c r="I100" s="124">
        <v>1368.5632447510784</v>
      </c>
      <c r="J100" s="124">
        <v>1173.3981120497497</v>
      </c>
      <c r="K100" s="125">
        <v>11784.315345022378</v>
      </c>
      <c r="L100" s="125">
        <v>10809.27304274921</v>
      </c>
      <c r="M100" s="126">
        <v>0.3696321894020545</v>
      </c>
      <c r="N100" s="126">
        <v>25.904303247955788</v>
      </c>
      <c r="O100" s="126">
        <v>233.37200792523714</v>
      </c>
      <c r="P100" s="126">
        <v>8.7189033181170199</v>
      </c>
      <c r="Q100" s="127">
        <v>24.516849340779231</v>
      </c>
      <c r="R100" s="128">
        <v>2.8721545850405719E-2</v>
      </c>
      <c r="S100" s="128">
        <v>0.62767466651647952</v>
      </c>
      <c r="T100" s="128">
        <v>-3.5238965570769652E-5</v>
      </c>
      <c r="U100" s="129">
        <v>6.8320513081332829E-2</v>
      </c>
      <c r="V100" s="128">
        <v>2.7024734796531427E-3</v>
      </c>
    </row>
    <row r="101" spans="1:22" ht="14.25" customHeight="1">
      <c r="A101" s="65" t="s">
        <v>401</v>
      </c>
      <c r="B101" s="65">
        <v>-24.321290000000001</v>
      </c>
      <c r="C101" s="65">
        <v>31.52937</v>
      </c>
      <c r="D101" s="73" t="s">
        <v>89</v>
      </c>
      <c r="E101" s="65">
        <v>54.9</v>
      </c>
      <c r="F101" s="61" t="s">
        <v>297</v>
      </c>
      <c r="G101" s="61" t="s">
        <v>298</v>
      </c>
      <c r="H101" s="124">
        <v>246.88205874341679</v>
      </c>
      <c r="I101" s="124">
        <v>1953.1480294662217</v>
      </c>
      <c r="J101" s="124">
        <v>756.39167147098863</v>
      </c>
      <c r="K101" s="125">
        <v>6999.164987596303</v>
      </c>
      <c r="L101" s="125">
        <v>15160.014632059016</v>
      </c>
      <c r="M101" s="126">
        <v>0.22257453056793117</v>
      </c>
      <c r="N101" s="126">
        <v>128.36658021821685</v>
      </c>
      <c r="O101" s="126">
        <v>129.63115472738878</v>
      </c>
      <c r="P101" s="126">
        <v>12.585625268113571</v>
      </c>
      <c r="Q101" s="127">
        <v>31.772997016580476</v>
      </c>
      <c r="R101" s="128">
        <v>3.3260906197304152E-2</v>
      </c>
      <c r="S101" s="128">
        <v>5.3814570250211455E-2</v>
      </c>
      <c r="T101" s="128">
        <v>5.9085887017847078E-3</v>
      </c>
      <c r="U101" s="129">
        <v>0.12144680693242435</v>
      </c>
      <c r="V101" s="128">
        <v>4.5606842533662375E-3</v>
      </c>
    </row>
    <row r="102" spans="1:22" ht="15" customHeight="1">
      <c r="A102" s="65" t="s">
        <v>402</v>
      </c>
      <c r="B102" s="61">
        <v>-23.292359999999999</v>
      </c>
      <c r="C102" s="61">
        <v>31.250419999999998</v>
      </c>
      <c r="D102" s="73" t="s">
        <v>89</v>
      </c>
      <c r="E102" s="65">
        <v>77.05</v>
      </c>
      <c r="F102" s="61" t="s">
        <v>645</v>
      </c>
      <c r="G102" s="61" t="s">
        <v>298</v>
      </c>
      <c r="H102" s="124">
        <v>74.513128031544483</v>
      </c>
      <c r="I102" s="124">
        <v>4314.1066387071751</v>
      </c>
      <c r="J102" s="124">
        <v>967.31389348269875</v>
      </c>
      <c r="K102" s="125">
        <v>11398.365177812995</v>
      </c>
      <c r="L102" s="125">
        <v>19508.998106722036</v>
      </c>
      <c r="M102" s="126">
        <v>0.22408535828869502</v>
      </c>
      <c r="N102" s="126">
        <v>135.44297051256871</v>
      </c>
      <c r="O102" s="126">
        <v>122.95737261672294</v>
      </c>
      <c r="P102" s="126">
        <v>12.282716052551194</v>
      </c>
      <c r="Q102" s="127">
        <v>34.245031779022597</v>
      </c>
      <c r="R102" s="128">
        <v>2.9604786720012245E-2</v>
      </c>
      <c r="S102" s="128">
        <v>5.7920607653496166E-2</v>
      </c>
      <c r="T102" s="128">
        <v>3.733508314790337E-3</v>
      </c>
      <c r="U102" s="129">
        <v>0.10043944064665626</v>
      </c>
      <c r="V102" s="128">
        <v>2.8088443638403363E-3</v>
      </c>
    </row>
    <row r="103" spans="1:22">
      <c r="A103" s="61"/>
      <c r="B103" s="61"/>
      <c r="C103" s="61"/>
      <c r="D103" s="61"/>
      <c r="E103" s="61"/>
      <c r="F103" s="61"/>
      <c r="G103" s="61"/>
      <c r="H103" s="117"/>
      <c r="I103" s="131"/>
      <c r="J103" s="117"/>
      <c r="K103" s="118"/>
      <c r="L103" s="118"/>
      <c r="M103" s="119"/>
      <c r="N103" s="119"/>
      <c r="O103" s="119"/>
      <c r="P103" s="119"/>
      <c r="Q103" s="120"/>
      <c r="R103" s="121"/>
      <c r="S103" s="121"/>
      <c r="T103" s="121"/>
      <c r="U103" s="122"/>
      <c r="V103" s="121"/>
    </row>
    <row r="104" spans="1:22">
      <c r="A104" s="61"/>
      <c r="B104" s="61"/>
      <c r="C104" s="61"/>
      <c r="D104" s="61"/>
      <c r="E104" s="61"/>
      <c r="F104" s="61" t="s">
        <v>644</v>
      </c>
      <c r="G104" s="61" t="s">
        <v>416</v>
      </c>
      <c r="H104" s="117">
        <f>MEDIAN(H3:H51,H53:H54,H55,H58:H62,H89)</f>
        <v>200.36132564336154</v>
      </c>
      <c r="I104" s="117">
        <f t="shared" ref="I104:U104" si="0">MEDIAN(I3:I51,I53:I54,I55,I58:I62,I89)</f>
        <v>2169.5937057679448</v>
      </c>
      <c r="J104" s="117">
        <f>MEDIAN(J3:J51,J53:J54,J55,J58:J62,J89)</f>
        <v>884.06323558571285</v>
      </c>
      <c r="K104" s="117">
        <f t="shared" si="0"/>
        <v>6757.865760253273</v>
      </c>
      <c r="L104" s="117">
        <f t="shared" si="0"/>
        <v>17962.447704841688</v>
      </c>
      <c r="M104" s="117">
        <f t="shared" si="0"/>
        <v>0.48553936038533407</v>
      </c>
      <c r="N104" s="117">
        <f t="shared" si="0"/>
        <v>27.26948078742096</v>
      </c>
      <c r="O104" s="117">
        <f t="shared" si="0"/>
        <v>394.14857162783858</v>
      </c>
      <c r="P104" s="117">
        <f t="shared" si="0"/>
        <v>20.184552984968608</v>
      </c>
      <c r="Q104" s="117">
        <f t="shared" si="0"/>
        <v>10.520693161096514</v>
      </c>
      <c r="R104" s="117">
        <f t="shared" si="0"/>
        <v>5.8313924543409834E-2</v>
      </c>
      <c r="S104" s="117">
        <f t="shared" si="0"/>
        <v>5.5413937001219361E-2</v>
      </c>
      <c r="T104" s="117">
        <f t="shared" si="0"/>
        <v>1.198116888913715E-2</v>
      </c>
      <c r="U104" s="117">
        <f t="shared" si="0"/>
        <v>0.21968416491811346</v>
      </c>
      <c r="V104" s="117">
        <f>MEDIAN(V3:V51,V53:V54,V55,V58:V62,V89)</f>
        <v>3.8250364927209041E-2</v>
      </c>
    </row>
    <row r="105" spans="1:22">
      <c r="A105" s="61"/>
      <c r="B105" s="65"/>
      <c r="C105" s="65"/>
      <c r="D105" s="65"/>
      <c r="E105" s="61"/>
      <c r="F105" s="61" t="s">
        <v>644</v>
      </c>
      <c r="G105" s="61" t="s">
        <v>417</v>
      </c>
      <c r="H105" s="118">
        <f>MEDIAN(H90:H102,H63:H88,H57,H56,H52)</f>
        <v>120.1855740011714</v>
      </c>
      <c r="I105" s="118">
        <f t="shared" ref="I105:U105" si="1">MEDIAN(I90:I102,I63:I88,I57,I56,I52)</f>
        <v>2477.7139440071269</v>
      </c>
      <c r="J105" s="118">
        <f t="shared" si="1"/>
        <v>887.85891086661513</v>
      </c>
      <c r="K105" s="118">
        <f t="shared" si="1"/>
        <v>9240.7006154325572</v>
      </c>
      <c r="L105" s="118">
        <f t="shared" si="1"/>
        <v>15408.481631637429</v>
      </c>
      <c r="M105" s="118">
        <f t="shared" si="1"/>
        <v>0.34358477688829414</v>
      </c>
      <c r="N105" s="118">
        <f t="shared" si="1"/>
        <v>66.734145628355208</v>
      </c>
      <c r="O105" s="118">
        <f t="shared" si="1"/>
        <v>222.41477088157416</v>
      </c>
      <c r="P105" s="118">
        <f t="shared" si="1"/>
        <v>13.811446078968473</v>
      </c>
      <c r="Q105" s="118">
        <f t="shared" si="1"/>
        <v>20.53663026116833</v>
      </c>
      <c r="R105" s="118">
        <f t="shared" si="1"/>
        <v>4.561579865106212E-2</v>
      </c>
      <c r="S105" s="118">
        <f t="shared" si="1"/>
        <v>9.4048497397824171E-2</v>
      </c>
      <c r="T105" s="118">
        <f t="shared" si="1"/>
        <v>5.0096732252547464E-3</v>
      </c>
      <c r="U105" s="118">
        <f t="shared" si="1"/>
        <v>0.11987447447131577</v>
      </c>
      <c r="V105" s="118">
        <f>MEDIAN(V90:V102,V63:V88,V57,V56,V52)</f>
        <v>9.7335015827664552E-3</v>
      </c>
    </row>
    <row r="106" spans="1:22">
      <c r="A106" s="125"/>
      <c r="B106" s="61"/>
      <c r="C106" s="61"/>
      <c r="D106" s="61"/>
      <c r="E106" s="125"/>
      <c r="F106" s="61"/>
      <c r="G106" s="61"/>
      <c r="H106" s="61"/>
      <c r="I106" s="61"/>
      <c r="J106" s="61"/>
      <c r="K106" s="125"/>
      <c r="L106" s="125"/>
      <c r="M106" s="132"/>
      <c r="N106" s="132"/>
      <c r="O106" s="132"/>
      <c r="P106" s="133"/>
      <c r="Q106" s="128"/>
      <c r="R106" s="128"/>
      <c r="S106" s="128"/>
      <c r="T106" s="128"/>
    </row>
    <row r="107" spans="1:22">
      <c r="A107" s="65"/>
      <c r="B107" s="125"/>
      <c r="C107" s="125"/>
      <c r="D107" s="125"/>
      <c r="E107" s="65"/>
      <c r="F107" s="61"/>
      <c r="G107" s="61"/>
      <c r="H107" s="61"/>
      <c r="I107" s="61"/>
      <c r="J107" s="118"/>
      <c r="K107" s="125"/>
      <c r="L107" s="125"/>
      <c r="M107" s="132"/>
      <c r="N107" s="132"/>
      <c r="O107" s="125"/>
      <c r="P107" s="133"/>
      <c r="Q107" s="128"/>
      <c r="R107" s="128"/>
      <c r="S107" s="128"/>
      <c r="T107" s="128"/>
      <c r="U107" s="128"/>
      <c r="V107" s="128"/>
    </row>
    <row r="108" spans="1:22">
      <c r="A108" s="65"/>
      <c r="B108" s="65"/>
      <c r="C108" s="65"/>
      <c r="D108" s="65"/>
      <c r="E108" s="65"/>
      <c r="F108" s="61"/>
      <c r="G108" s="61"/>
      <c r="H108" s="61"/>
      <c r="I108" s="61"/>
      <c r="J108" s="61"/>
      <c r="K108" s="125"/>
      <c r="L108" s="125"/>
      <c r="M108" s="132"/>
      <c r="N108" s="132"/>
      <c r="O108" s="125"/>
      <c r="P108" s="132"/>
      <c r="Q108" s="128"/>
      <c r="R108" s="128"/>
      <c r="S108" s="128"/>
      <c r="T108" s="128"/>
      <c r="U108" s="128"/>
      <c r="V108" s="128"/>
    </row>
    <row r="109" spans="1:22" ht="15" customHeight="1">
      <c r="A109" s="65" t="s">
        <v>300</v>
      </c>
      <c r="B109" s="65">
        <v>-23.984999999999999</v>
      </c>
      <c r="C109" s="65">
        <v>31.139510000000001</v>
      </c>
      <c r="D109" s="73" t="s">
        <v>54</v>
      </c>
      <c r="E109" s="65">
        <v>1.54</v>
      </c>
      <c r="F109" s="61" t="s">
        <v>294</v>
      </c>
      <c r="G109" s="61" t="s">
        <v>298</v>
      </c>
      <c r="H109" s="124">
        <v>990.01760428892817</v>
      </c>
      <c r="I109" s="124">
        <v>6061.6170500062162</v>
      </c>
      <c r="J109" s="124">
        <v>1777.8117532306962</v>
      </c>
      <c r="K109" s="125">
        <v>5807.5758845372302</v>
      </c>
      <c r="L109" s="125">
        <v>34367.618955752478</v>
      </c>
      <c r="M109" s="126">
        <v>5.0330534718068023</v>
      </c>
      <c r="N109" s="126">
        <v>53.857613059068584</v>
      </c>
      <c r="O109" s="126">
        <v>5056.6382812090933</v>
      </c>
      <c r="P109" s="126">
        <v>217.28818448524478</v>
      </c>
      <c r="Q109" s="127">
        <v>18.885605466201216</v>
      </c>
      <c r="R109" s="128">
        <v>0.20486815194801147</v>
      </c>
      <c r="S109" s="128">
        <v>0.11098665020812754</v>
      </c>
      <c r="T109" s="128">
        <v>3.089694043074908E-2</v>
      </c>
      <c r="U109" s="129">
        <v>1.8442276370905399</v>
      </c>
      <c r="V109" s="128">
        <v>0.76281389310901171</v>
      </c>
    </row>
    <row r="110" spans="1:22">
      <c r="A110" s="65" t="s">
        <v>296</v>
      </c>
      <c r="B110" s="62">
        <v>-23.98499</v>
      </c>
      <c r="C110" s="62">
        <v>31.139513999999998</v>
      </c>
      <c r="D110" s="73" t="s">
        <v>54</v>
      </c>
      <c r="E110" s="65">
        <v>1.54</v>
      </c>
      <c r="F110" s="61" t="s">
        <v>297</v>
      </c>
      <c r="G110" s="61" t="s">
        <v>298</v>
      </c>
      <c r="H110" s="124">
        <v>112.90745350461444</v>
      </c>
      <c r="I110" s="124">
        <v>2700.3321538398391</v>
      </c>
      <c r="J110" s="124">
        <v>1346.5133669964373</v>
      </c>
      <c r="K110" s="125">
        <v>7960.3202683246263</v>
      </c>
      <c r="L110" s="125">
        <v>19392.295896550855</v>
      </c>
      <c r="M110" s="126">
        <v>1.4884247854302171</v>
      </c>
      <c r="N110" s="126">
        <v>27.300877535096721</v>
      </c>
      <c r="O110" s="126">
        <v>1399.6454786204531</v>
      </c>
      <c r="P110" s="126">
        <v>90.356201473073924</v>
      </c>
      <c r="Q110" s="127">
        <v>9.3930068018094612</v>
      </c>
      <c r="R110" s="128">
        <v>0.15339382941767335</v>
      </c>
      <c r="S110" s="128">
        <v>4.133431320943412E-2</v>
      </c>
      <c r="T110" s="128">
        <v>2.9428401451030366E-2</v>
      </c>
      <c r="U110" s="129">
        <v>0.67374433322500515</v>
      </c>
      <c r="V110" s="128">
        <v>0.18847672626853251</v>
      </c>
    </row>
    <row r="111" spans="1:22">
      <c r="A111" s="65" t="s">
        <v>299</v>
      </c>
      <c r="B111" s="65">
        <v>-23.98499</v>
      </c>
      <c r="C111" s="65">
        <v>31.139513999999998</v>
      </c>
      <c r="D111" s="73" t="s">
        <v>54</v>
      </c>
      <c r="E111" s="65">
        <v>1.54</v>
      </c>
      <c r="F111" s="61" t="s">
        <v>294</v>
      </c>
      <c r="G111" s="61" t="s">
        <v>298</v>
      </c>
      <c r="H111" s="124">
        <v>1823.3606537690009</v>
      </c>
      <c r="I111" s="124">
        <v>6089.4282124146912</v>
      </c>
      <c r="J111" s="124">
        <v>1619.1740808893519</v>
      </c>
      <c r="K111" s="125">
        <v>9456.807493449156</v>
      </c>
      <c r="L111" s="125">
        <v>22549.358476925467</v>
      </c>
      <c r="M111" s="126">
        <v>6.3882536030477484</v>
      </c>
      <c r="N111" s="126">
        <v>62.66474480499123</v>
      </c>
      <c r="O111" s="126">
        <v>6001.6547457152446</v>
      </c>
      <c r="P111" s="126">
        <v>286.98027509005021</v>
      </c>
      <c r="Q111" s="127">
        <v>16.680484364508569</v>
      </c>
      <c r="R111" s="128">
        <v>0.27545699875230589</v>
      </c>
      <c r="S111" s="128">
        <v>0.14983955064404714</v>
      </c>
      <c r="T111" s="128">
        <v>5.7189141708556025E-2</v>
      </c>
      <c r="U111" s="129">
        <v>2.2230239859180303</v>
      </c>
      <c r="V111" s="128">
        <v>0.66249734144372607</v>
      </c>
    </row>
    <row r="112" spans="1:22" ht="15" customHeight="1">
      <c r="A112" s="65" t="s">
        <v>303</v>
      </c>
      <c r="B112" s="64">
        <v>-24.009899999999998</v>
      </c>
      <c r="C112" s="64">
        <v>31.14507</v>
      </c>
      <c r="D112" s="73" t="s">
        <v>54</v>
      </c>
      <c r="E112" s="65">
        <v>2.63</v>
      </c>
      <c r="F112" s="61" t="s">
        <v>297</v>
      </c>
      <c r="G112" s="61" t="s">
        <v>298</v>
      </c>
      <c r="H112" s="124">
        <v>429.95747846083907</v>
      </c>
      <c r="I112" s="124">
        <v>4265.2075718995329</v>
      </c>
      <c r="J112" s="124">
        <v>1510.3111927697382</v>
      </c>
      <c r="K112" s="125">
        <v>6603.8585596946514</v>
      </c>
      <c r="L112" s="125">
        <v>20864.29157712113</v>
      </c>
      <c r="M112" s="126">
        <v>0.82970935644137167</v>
      </c>
      <c r="N112" s="126">
        <v>39.992723345310765</v>
      </c>
      <c r="O112" s="126">
        <v>695.99269792907467</v>
      </c>
      <c r="P112" s="126">
        <v>38.126365711003416</v>
      </c>
      <c r="Q112" s="127">
        <v>7.6492257928068295</v>
      </c>
      <c r="R112" s="128">
        <v>7.0408050260412816E-2</v>
      </c>
      <c r="S112" s="128">
        <v>7.7611429155359832E-2</v>
      </c>
      <c r="T112" s="128">
        <v>1.5903068256215108E-2</v>
      </c>
      <c r="U112" s="129">
        <v>0.3432786563479821</v>
      </c>
      <c r="V112" s="128">
        <v>5.7419116696996293E-2</v>
      </c>
    </row>
    <row r="113" spans="1:22" ht="15" customHeight="1">
      <c r="A113" s="65" t="s">
        <v>304</v>
      </c>
      <c r="B113" s="64">
        <v>-24.009899999999998</v>
      </c>
      <c r="C113" s="64">
        <v>31.14507</v>
      </c>
      <c r="D113" s="73" t="s">
        <v>54</v>
      </c>
      <c r="E113" s="65">
        <v>2.63</v>
      </c>
      <c r="F113" s="61" t="s">
        <v>294</v>
      </c>
      <c r="G113" s="61" t="s">
        <v>298</v>
      </c>
      <c r="H113" s="124">
        <v>553.00345672525725</v>
      </c>
      <c r="I113" s="124">
        <v>6510.9875836389583</v>
      </c>
      <c r="J113" s="124">
        <v>1233.0524167420283</v>
      </c>
      <c r="K113" s="125">
        <v>5376.0884360075943</v>
      </c>
      <c r="L113" s="125">
        <v>42970.897019345357</v>
      </c>
      <c r="M113" s="126">
        <v>1.3706895739385483</v>
      </c>
      <c r="N113" s="126">
        <v>50.662824588105103</v>
      </c>
      <c r="O113" s="126">
        <v>1012.6998946204732</v>
      </c>
      <c r="P113" s="126">
        <v>39.281182498853035</v>
      </c>
      <c r="Q113" s="127">
        <v>9.8719198276438753</v>
      </c>
      <c r="R113" s="128">
        <v>9.6192018658602677E-2</v>
      </c>
      <c r="S113" s="128">
        <v>9.253346119679573E-2</v>
      </c>
      <c r="T113" s="128">
        <v>2.2229909223471459E-2</v>
      </c>
      <c r="U113" s="129">
        <v>0.48246555553332526</v>
      </c>
      <c r="V113" s="128">
        <v>8.4598993279920098E-2</v>
      </c>
    </row>
    <row r="114" spans="1:22" ht="15" customHeight="1">
      <c r="A114" s="65" t="s">
        <v>305</v>
      </c>
      <c r="B114" s="61">
        <v>-24.009924000000002</v>
      </c>
      <c r="C114" s="61">
        <v>31.145065299999999</v>
      </c>
      <c r="D114" s="73" t="s">
        <v>54</v>
      </c>
      <c r="E114" s="65">
        <v>2.65</v>
      </c>
      <c r="F114" s="61" t="s">
        <v>297</v>
      </c>
      <c r="G114" s="61" t="s">
        <v>298</v>
      </c>
      <c r="H114" s="124">
        <v>214.89649984511146</v>
      </c>
      <c r="I114" s="124">
        <v>3419.5817296952605</v>
      </c>
      <c r="J114" s="124">
        <v>1410.3351119958472</v>
      </c>
      <c r="K114" s="125">
        <v>5662.6112898708343</v>
      </c>
      <c r="L114" s="125">
        <v>25506.194274886813</v>
      </c>
      <c r="M114" s="126">
        <v>0.63978084350838671</v>
      </c>
      <c r="N114" s="126">
        <v>15.992706919336246</v>
      </c>
      <c r="O114" s="126">
        <v>486.09409779460373</v>
      </c>
      <c r="P114" s="126">
        <v>22.703405974239406</v>
      </c>
      <c r="Q114" s="127">
        <v>7.4634915051632991</v>
      </c>
      <c r="R114" s="128">
        <v>8.289171934929683E-2</v>
      </c>
      <c r="S114" s="128">
        <v>5.5476640028946596E-2</v>
      </c>
      <c r="T114" s="128">
        <v>1.163167682780397E-2</v>
      </c>
      <c r="U114" s="129">
        <v>0.23755927747123226</v>
      </c>
      <c r="V114" s="128">
        <v>5.1119674440298087E-2</v>
      </c>
    </row>
    <row r="115" spans="1:22">
      <c r="A115" s="65" t="s">
        <v>309</v>
      </c>
      <c r="B115" s="64">
        <v>-24.0169</v>
      </c>
      <c r="C115" s="64">
        <v>31.12791</v>
      </c>
      <c r="D115" s="73" t="s">
        <v>54</v>
      </c>
      <c r="E115" s="65">
        <v>3.15</v>
      </c>
      <c r="F115" s="61" t="s">
        <v>297</v>
      </c>
      <c r="G115" s="61" t="s">
        <v>298</v>
      </c>
      <c r="H115" s="124">
        <v>440.6996323668028</v>
      </c>
      <c r="I115" s="124">
        <v>3896.4697844021639</v>
      </c>
      <c r="J115" s="124">
        <v>1084.5514189663415</v>
      </c>
      <c r="K115" s="125">
        <v>8330.2389529458869</v>
      </c>
      <c r="L115" s="125">
        <v>24384.134473552869</v>
      </c>
      <c r="M115" s="126">
        <v>0.94850218837438316</v>
      </c>
      <c r="N115" s="126">
        <v>31.463145228177439</v>
      </c>
      <c r="O115" s="126">
        <v>899.24505972640497</v>
      </c>
      <c r="P115" s="126">
        <v>23.94715558631184</v>
      </c>
      <c r="Q115" s="127">
        <v>8.1087810875811428</v>
      </c>
      <c r="R115" s="128">
        <v>8.8806345231623146E-2</v>
      </c>
      <c r="S115" s="128">
        <v>5.7353332151033519E-2</v>
      </c>
      <c r="T115" s="128">
        <v>9.0189005846262171E-3</v>
      </c>
      <c r="U115" s="129">
        <v>0.31352594670460582</v>
      </c>
      <c r="V115" s="128">
        <v>6.9772021612346635E-2</v>
      </c>
    </row>
    <row r="116" spans="1:22" ht="15" customHeight="1">
      <c r="A116" s="65" t="s">
        <v>310</v>
      </c>
      <c r="B116" s="64">
        <v>-24.0169</v>
      </c>
      <c r="C116" s="64">
        <v>31.12791</v>
      </c>
      <c r="D116" s="73" t="s">
        <v>54</v>
      </c>
      <c r="E116" s="65">
        <v>3.15</v>
      </c>
      <c r="F116" s="61" t="s">
        <v>294</v>
      </c>
      <c r="G116" s="61" t="s">
        <v>298</v>
      </c>
      <c r="H116" s="124">
        <v>1490.282422146129</v>
      </c>
      <c r="I116" s="124">
        <v>7812.9367867225283</v>
      </c>
      <c r="J116" s="124">
        <v>1750.9128437364191</v>
      </c>
      <c r="K116" s="125">
        <v>4458.1680977195092</v>
      </c>
      <c r="L116" s="125">
        <v>35944.791897825227</v>
      </c>
      <c r="M116" s="126">
        <v>2.8630295253984661</v>
      </c>
      <c r="N116" s="126">
        <v>53.411378734619895</v>
      </c>
      <c r="O116" s="126">
        <v>2701.0277687167741</v>
      </c>
      <c r="P116" s="126">
        <v>44.033369511270379</v>
      </c>
      <c r="Q116" s="127">
        <v>15.673832571576007</v>
      </c>
      <c r="R116" s="128">
        <v>0.18362681882957621</v>
      </c>
      <c r="S116" s="128">
        <v>0.10182353148338955</v>
      </c>
      <c r="T116" s="128">
        <v>2.1438202104926717E-2</v>
      </c>
      <c r="U116" s="129">
        <v>0.89657655902216793</v>
      </c>
      <c r="V116" s="128">
        <v>0.18843116890569958</v>
      </c>
    </row>
    <row r="117" spans="1:22" ht="15" customHeight="1">
      <c r="A117" s="65" t="s">
        <v>311</v>
      </c>
      <c r="B117" s="65">
        <v>-23.963200000000001</v>
      </c>
      <c r="C117" s="65">
        <v>31.147839999999999</v>
      </c>
      <c r="D117" s="73" t="s">
        <v>54</v>
      </c>
      <c r="E117" s="65">
        <v>3.58</v>
      </c>
      <c r="F117" s="61" t="s">
        <v>297</v>
      </c>
      <c r="G117" s="61" t="s">
        <v>298</v>
      </c>
      <c r="H117" s="124">
        <v>235.09624785401382</v>
      </c>
      <c r="I117" s="124">
        <v>3777.3629994719668</v>
      </c>
      <c r="J117" s="124">
        <v>1160.2471974085429</v>
      </c>
      <c r="K117" s="125">
        <v>8439.690782610016</v>
      </c>
      <c r="L117" s="125">
        <v>26548.925800029334</v>
      </c>
      <c r="M117" s="126">
        <v>8.9633345851593127</v>
      </c>
      <c r="N117" s="126">
        <v>108.18618079563794</v>
      </c>
      <c r="O117" s="126">
        <v>8702.5912155618207</v>
      </c>
      <c r="P117" s="126">
        <v>132.16732832637112</v>
      </c>
      <c r="Q117" s="127">
        <v>15.963850402114087</v>
      </c>
      <c r="R117" s="128">
        <v>0.1984466191819744</v>
      </c>
      <c r="S117" s="128">
        <v>7.3204039555777492E-2</v>
      </c>
      <c r="T117" s="128">
        <v>4.2607111096819361E-2</v>
      </c>
      <c r="U117" s="129">
        <v>1.0191748879028812</v>
      </c>
      <c r="V117" s="128">
        <v>0.44882596363917021</v>
      </c>
    </row>
    <row r="118" spans="1:22" ht="15" customHeight="1">
      <c r="A118" s="65" t="s">
        <v>312</v>
      </c>
      <c r="B118" s="61">
        <v>-23.963200000000001</v>
      </c>
      <c r="C118" s="61">
        <v>31.147839999999999</v>
      </c>
      <c r="D118" s="73" t="s">
        <v>54</v>
      </c>
      <c r="E118" s="65">
        <v>3.58</v>
      </c>
      <c r="F118" s="61" t="s">
        <v>294</v>
      </c>
      <c r="G118" s="61" t="s">
        <v>298</v>
      </c>
      <c r="H118" s="124">
        <v>502.93606999207691</v>
      </c>
      <c r="I118" s="124">
        <v>9432.501097093822</v>
      </c>
      <c r="J118" s="124">
        <v>1645.1598041105037</v>
      </c>
      <c r="K118" s="125">
        <v>3856.0968738387255</v>
      </c>
      <c r="L118" s="125">
        <v>36988.633612921905</v>
      </c>
      <c r="M118" s="126">
        <v>37.827421188650028</v>
      </c>
      <c r="N118" s="126">
        <v>163.36172900326795</v>
      </c>
      <c r="O118" s="126">
        <v>36706.263146613011</v>
      </c>
      <c r="P118" s="126">
        <v>245.2117792218213</v>
      </c>
      <c r="Q118" s="127">
        <v>22.837996204832805</v>
      </c>
      <c r="R118" s="128">
        <v>0.22812031130107346</v>
      </c>
      <c r="S118" s="128">
        <v>0.11251950380694196</v>
      </c>
      <c r="T118" s="128">
        <v>2.7078040951043499E-2</v>
      </c>
      <c r="U118" s="129">
        <v>2.8715411365921146</v>
      </c>
      <c r="V118" s="128">
        <v>2.0290059649312018</v>
      </c>
    </row>
    <row r="119" spans="1:22" ht="15" customHeight="1">
      <c r="A119" s="65" t="s">
        <v>315</v>
      </c>
      <c r="B119" s="61">
        <v>-23.999932000000001</v>
      </c>
      <c r="C119" s="61">
        <v>31.175647000000001</v>
      </c>
      <c r="D119" s="73" t="s">
        <v>54</v>
      </c>
      <c r="E119" s="61">
        <v>4.84</v>
      </c>
      <c r="F119" s="61" t="s">
        <v>294</v>
      </c>
      <c r="G119" s="61" t="s">
        <v>298</v>
      </c>
      <c r="H119" s="124">
        <v>319.10730724282473</v>
      </c>
      <c r="I119" s="124">
        <v>5856.4897006806377</v>
      </c>
      <c r="J119" s="124">
        <v>1179.4750200060778</v>
      </c>
      <c r="K119" s="125">
        <v>14529.901987172114</v>
      </c>
      <c r="L119" s="125">
        <v>18209.475923610935</v>
      </c>
      <c r="M119" s="126">
        <v>10.146560721603736</v>
      </c>
      <c r="N119" s="126">
        <v>69.292357431417301</v>
      </c>
      <c r="O119" s="126">
        <v>9956.245881114226</v>
      </c>
      <c r="P119" s="126">
        <v>182.37282333655577</v>
      </c>
      <c r="Q119" s="127">
        <v>14.068100148104117</v>
      </c>
      <c r="R119" s="128">
        <v>0.5281884938534499</v>
      </c>
      <c r="S119" s="128">
        <v>0.16024221134205158</v>
      </c>
      <c r="T119" s="128">
        <v>5.6223216666227316E-2</v>
      </c>
      <c r="U119" s="129">
        <v>2.888695601642211</v>
      </c>
      <c r="V119" s="128">
        <v>2.0260505019436343</v>
      </c>
    </row>
    <row r="120" spans="1:22" ht="15" customHeight="1">
      <c r="A120" s="65" t="s">
        <v>317</v>
      </c>
      <c r="B120" s="64">
        <v>-23.9999</v>
      </c>
      <c r="C120" s="64">
        <v>31.175650000000001</v>
      </c>
      <c r="D120" s="73" t="s">
        <v>54</v>
      </c>
      <c r="E120" s="65">
        <v>4.8499999999999996</v>
      </c>
      <c r="F120" s="61" t="s">
        <v>307</v>
      </c>
      <c r="G120" s="61" t="s">
        <v>298</v>
      </c>
      <c r="H120" s="124">
        <v>196.14246353965095</v>
      </c>
      <c r="I120" s="124">
        <v>8353.3417346530186</v>
      </c>
      <c r="J120" s="124">
        <v>1952.9476559993602</v>
      </c>
      <c r="K120" s="125">
        <v>8393.0864158085351</v>
      </c>
      <c r="L120" s="125">
        <v>28061.042885207229</v>
      </c>
      <c r="M120" s="126">
        <v>16.467396938764754</v>
      </c>
      <c r="N120" s="126">
        <v>87.467066375459154</v>
      </c>
      <c r="O120" s="126">
        <v>15836.969924347468</v>
      </c>
      <c r="P120" s="126">
        <v>188.08693135903144</v>
      </c>
      <c r="Q120" s="127">
        <v>14.663142725319089</v>
      </c>
      <c r="R120" s="128">
        <v>0.23280352142701277</v>
      </c>
      <c r="S120" s="128">
        <v>8.259141458929789E-2</v>
      </c>
      <c r="T120" s="128">
        <v>2.605269228837748E-2</v>
      </c>
      <c r="U120" s="129">
        <v>2.85050330390452</v>
      </c>
      <c r="V120" s="128">
        <v>2.9172736819383847</v>
      </c>
    </row>
    <row r="121" spans="1:22">
      <c r="A121" s="65" t="s">
        <v>318</v>
      </c>
      <c r="B121" s="61">
        <v>-23.9832</v>
      </c>
      <c r="C121" s="61">
        <v>31.177109999999999</v>
      </c>
      <c r="D121" s="73" t="s">
        <v>54</v>
      </c>
      <c r="E121" s="65">
        <v>4.87</v>
      </c>
      <c r="F121" s="61" t="s">
        <v>297</v>
      </c>
      <c r="G121" s="61" t="s">
        <v>298</v>
      </c>
      <c r="H121" s="124">
        <v>181.15041913452717</v>
      </c>
      <c r="I121" s="124">
        <v>6284.6364497214781</v>
      </c>
      <c r="J121" s="124">
        <v>1095.950416251183</v>
      </c>
      <c r="K121" s="125">
        <v>10040.732905235503</v>
      </c>
      <c r="L121" s="125">
        <v>18358.621959295513</v>
      </c>
      <c r="M121" s="126">
        <v>7.5509258775083268</v>
      </c>
      <c r="N121" s="126">
        <v>299.16128416187513</v>
      </c>
      <c r="O121" s="126">
        <v>7389.4781606524248</v>
      </c>
      <c r="P121" s="126">
        <v>113.00263991729979</v>
      </c>
      <c r="Q121" s="127">
        <v>10.279237411713435</v>
      </c>
      <c r="R121" s="128">
        <v>0.13509012521115216</v>
      </c>
      <c r="S121" s="128">
        <v>5.9382799384662267E-2</v>
      </c>
      <c r="T121" s="128">
        <v>2.8702474231582707E-2</v>
      </c>
      <c r="U121" s="129">
        <v>1.1960488007921013</v>
      </c>
      <c r="V121" s="128">
        <v>0.79968173419915012</v>
      </c>
    </row>
    <row r="122" spans="1:22" ht="15" customHeight="1">
      <c r="A122" s="65" t="s">
        <v>319</v>
      </c>
      <c r="B122" s="61">
        <v>-23.9832</v>
      </c>
      <c r="C122" s="61">
        <v>31.177109999999999</v>
      </c>
      <c r="D122" s="73" t="s">
        <v>54</v>
      </c>
      <c r="E122" s="65">
        <v>4.87</v>
      </c>
      <c r="F122" s="61" t="s">
        <v>294</v>
      </c>
      <c r="G122" s="61" t="s">
        <v>298</v>
      </c>
      <c r="H122" s="124">
        <v>442.28468314459917</v>
      </c>
      <c r="I122" s="124">
        <v>8691.340965619338</v>
      </c>
      <c r="J122" s="124">
        <v>1462.8171297614153</v>
      </c>
      <c r="K122" s="125">
        <v>10171.174937054468</v>
      </c>
      <c r="L122" s="125">
        <v>27834.145994174451</v>
      </c>
      <c r="M122" s="126">
        <v>19.751317729478398</v>
      </c>
      <c r="N122" s="126">
        <v>131.6141643058493</v>
      </c>
      <c r="O122" s="126">
        <v>19559.381678737231</v>
      </c>
      <c r="P122" s="126">
        <v>170.37061170433572</v>
      </c>
      <c r="Q122" s="127">
        <v>15.023111897318405</v>
      </c>
      <c r="R122" s="128">
        <v>0.20980607411141114</v>
      </c>
      <c r="S122" s="128">
        <v>0.1070011571718819</v>
      </c>
      <c r="T122" s="128">
        <v>2.8761147068402611E-2</v>
      </c>
      <c r="U122" s="129">
        <v>2.5010485611314883</v>
      </c>
      <c r="V122" s="128">
        <v>2.0656018621001233</v>
      </c>
    </row>
    <row r="123" spans="1:22" ht="15" customHeight="1">
      <c r="A123" s="65" t="s">
        <v>320</v>
      </c>
      <c r="B123" s="61">
        <v>-23.974148</v>
      </c>
      <c r="C123" s="61">
        <v>31.173831</v>
      </c>
      <c r="D123" s="73" t="s">
        <v>54</v>
      </c>
      <c r="E123" s="65">
        <v>4.92</v>
      </c>
      <c r="F123" s="61" t="s">
        <v>294</v>
      </c>
      <c r="G123" s="61" t="s">
        <v>298</v>
      </c>
      <c r="H123" s="124">
        <v>327.05603575593602</v>
      </c>
      <c r="I123" s="124">
        <v>4319.4417202318382</v>
      </c>
      <c r="J123" s="124">
        <v>1098.6821754783136</v>
      </c>
      <c r="K123" s="125">
        <v>3076.0595687792352</v>
      </c>
      <c r="L123" s="125">
        <v>22480.032988300532</v>
      </c>
      <c r="M123" s="126">
        <v>3.6686193878839157</v>
      </c>
      <c r="N123" s="126">
        <v>43.592376438522294</v>
      </c>
      <c r="O123" s="126">
        <v>3485.1350685228085</v>
      </c>
      <c r="P123" s="126">
        <v>64.283441989174065</v>
      </c>
      <c r="Q123" s="127">
        <v>7.9524645973309287</v>
      </c>
      <c r="R123" s="128">
        <v>0.19678989000523964</v>
      </c>
      <c r="S123" s="128">
        <v>8.018194667636018E-2</v>
      </c>
      <c r="T123" s="128">
        <v>1.8332858225008075E-2</v>
      </c>
      <c r="U123" s="129">
        <v>0.89553673847981874</v>
      </c>
      <c r="V123" s="128">
        <v>0.54856721536589892</v>
      </c>
    </row>
    <row r="124" spans="1:22" ht="15" customHeight="1">
      <c r="A124" s="65" t="s">
        <v>324</v>
      </c>
      <c r="B124" s="61">
        <v>-24.016894000000001</v>
      </c>
      <c r="C124" s="61">
        <v>31.172791</v>
      </c>
      <c r="D124" s="73" t="s">
        <v>54</v>
      </c>
      <c r="E124" s="65">
        <v>5.3</v>
      </c>
      <c r="F124" s="61" t="s">
        <v>297</v>
      </c>
      <c r="G124" s="61" t="s">
        <v>298</v>
      </c>
      <c r="H124" s="124">
        <v>34.882051561585683</v>
      </c>
      <c r="I124" s="124">
        <v>6046.9340137108638</v>
      </c>
      <c r="J124" s="124">
        <v>1790.6244378301096</v>
      </c>
      <c r="K124" s="125">
        <v>6452.1556000780247</v>
      </c>
      <c r="L124" s="125">
        <v>14676.87376099531</v>
      </c>
      <c r="M124" s="126">
        <v>1.1215153680247216</v>
      </c>
      <c r="N124" s="126">
        <v>35.515878597470746</v>
      </c>
      <c r="O124" s="126">
        <v>635.54147854413657</v>
      </c>
      <c r="P124" s="126">
        <v>26.339273752674014</v>
      </c>
      <c r="Q124" s="127">
        <v>76.277325120892769</v>
      </c>
      <c r="R124" s="128">
        <v>5.8256304554748076E-2</v>
      </c>
      <c r="S124" s="128">
        <v>2.0868063667756408E-2</v>
      </c>
      <c r="T124" s="128">
        <v>3.4152577864810955E-2</v>
      </c>
      <c r="U124" s="129">
        <v>0.22198634946129248</v>
      </c>
      <c r="V124" s="128">
        <v>0.12348557584830125</v>
      </c>
    </row>
    <row r="125" spans="1:22" ht="15" customHeight="1">
      <c r="A125" s="65" t="s">
        <v>325</v>
      </c>
      <c r="B125" s="61">
        <v>-24.020154999999999</v>
      </c>
      <c r="C125" s="61">
        <v>31.178231</v>
      </c>
      <c r="D125" s="73" t="s">
        <v>54</v>
      </c>
      <c r="E125" s="65">
        <v>5.89</v>
      </c>
      <c r="F125" s="61" t="s">
        <v>297</v>
      </c>
      <c r="G125" s="61" t="s">
        <v>298</v>
      </c>
      <c r="H125" s="124">
        <v>134.70074443201736</v>
      </c>
      <c r="I125" s="124">
        <v>936.80549282966706</v>
      </c>
      <c r="J125" s="124">
        <v>1153.2796602279905</v>
      </c>
      <c r="K125" s="125">
        <v>12567.844097005831</v>
      </c>
      <c r="L125" s="125">
        <v>8189.5121212673985</v>
      </c>
      <c r="M125" s="126">
        <v>0.44336649977753551</v>
      </c>
      <c r="N125" s="126">
        <v>27.238084039745203</v>
      </c>
      <c r="O125" s="126">
        <v>322.84633690993604</v>
      </c>
      <c r="P125" s="126">
        <v>20.643859564393743</v>
      </c>
      <c r="Q125" s="127">
        <v>27.030642098590896</v>
      </c>
      <c r="R125" s="128">
        <v>4.1076532955188448E-2</v>
      </c>
      <c r="S125" s="128">
        <v>3.2364878086005307E-2</v>
      </c>
      <c r="T125" s="128">
        <v>8.7169378624880681E-3</v>
      </c>
      <c r="U125" s="129">
        <v>0.21375267309473686</v>
      </c>
      <c r="V125" s="128">
        <v>2.5479712759087229E-2</v>
      </c>
    </row>
    <row r="126" spans="1:22">
      <c r="A126" s="65" t="s">
        <v>326</v>
      </c>
      <c r="B126" s="61">
        <v>-24.020152</v>
      </c>
      <c r="C126" s="61">
        <v>31.178231</v>
      </c>
      <c r="D126" s="73" t="s">
        <v>54</v>
      </c>
      <c r="E126" s="61">
        <v>5.96</v>
      </c>
      <c r="F126" s="61" t="s">
        <v>297</v>
      </c>
      <c r="G126" s="61" t="s">
        <v>298</v>
      </c>
      <c r="H126" s="124">
        <v>38.021877082411436</v>
      </c>
      <c r="I126" s="124">
        <v>2969.5952519049597</v>
      </c>
      <c r="J126" s="124">
        <v>959.4805759822865</v>
      </c>
      <c r="K126" s="125">
        <v>6047.1120718387256</v>
      </c>
      <c r="L126" s="125">
        <v>17715.419486072442</v>
      </c>
      <c r="M126" s="126">
        <v>0.41180656028229157</v>
      </c>
      <c r="N126" s="126">
        <v>57.141103506562267</v>
      </c>
      <c r="O126" s="126">
        <v>331.98557624951155</v>
      </c>
      <c r="P126" s="126">
        <v>14.37632482207794</v>
      </c>
      <c r="Q126" s="127">
        <v>25.356426566010335</v>
      </c>
      <c r="R126" s="128">
        <v>3.6713851161705426E-2</v>
      </c>
      <c r="S126" s="128">
        <v>2.365394896489259E-2</v>
      </c>
      <c r="T126" s="128">
        <v>2.0230317064775336E-2</v>
      </c>
      <c r="U126" s="129">
        <v>0.17660581658894764</v>
      </c>
      <c r="V126" s="128">
        <v>2.8225903253505415E-2</v>
      </c>
    </row>
    <row r="127" spans="1:22" ht="15" customHeight="1">
      <c r="A127" s="61" t="s">
        <v>328</v>
      </c>
      <c r="B127" s="61">
        <v>-24.03284</v>
      </c>
      <c r="C127" s="61">
        <v>31.173110000000001</v>
      </c>
      <c r="D127" s="73" t="s">
        <v>54</v>
      </c>
      <c r="E127" s="65">
        <v>6.4</v>
      </c>
      <c r="F127" s="61" t="s">
        <v>329</v>
      </c>
      <c r="G127" s="118" t="s">
        <v>298</v>
      </c>
      <c r="H127" s="117">
        <v>301.15775741948863</v>
      </c>
      <c r="I127" s="117">
        <v>1382.6930323140791</v>
      </c>
      <c r="J127" s="117">
        <v>685.21602173548308</v>
      </c>
      <c r="K127" s="118">
        <v>16960.337711150718</v>
      </c>
      <c r="L127" s="118">
        <v>7171.0622093332258</v>
      </c>
      <c r="M127" s="119">
        <v>0.25371397236826199</v>
      </c>
      <c r="N127" s="119">
        <v>19.179004732494118</v>
      </c>
      <c r="O127" s="119">
        <v>102.06001639491957</v>
      </c>
      <c r="P127" s="119">
        <v>8.9658882502938777</v>
      </c>
      <c r="Q127" s="120">
        <v>7.3505423125130269</v>
      </c>
      <c r="R127" s="121">
        <v>3.5442279102303374E-2</v>
      </c>
      <c r="S127" s="121">
        <v>9.3354342472061314E-2</v>
      </c>
      <c r="T127" s="121">
        <v>7.340832652506216E-3</v>
      </c>
      <c r="U127" s="122">
        <v>9.2247313794869085E-2</v>
      </c>
      <c r="V127" s="121">
        <v>3.4535393045869852E-3</v>
      </c>
    </row>
    <row r="128" spans="1:22" ht="15" customHeight="1">
      <c r="A128" s="65" t="s">
        <v>331</v>
      </c>
      <c r="B128" s="61">
        <v>-24.032800000000002</v>
      </c>
      <c r="C128" s="61">
        <v>31.173110000000001</v>
      </c>
      <c r="D128" s="73" t="s">
        <v>54</v>
      </c>
      <c r="E128" s="65">
        <v>6.47</v>
      </c>
      <c r="F128" s="61" t="s">
        <v>297</v>
      </c>
      <c r="G128" s="61" t="s">
        <v>298</v>
      </c>
      <c r="H128" s="124">
        <v>106.42715554606997</v>
      </c>
      <c r="I128" s="124">
        <v>2175.9309332665839</v>
      </c>
      <c r="J128" s="124">
        <v>912.12153383896532</v>
      </c>
      <c r="K128" s="125">
        <v>9021.5822721581317</v>
      </c>
      <c r="L128" s="125">
        <v>21147.442074537368</v>
      </c>
      <c r="M128" s="126">
        <v>0.57407637699981584</v>
      </c>
      <c r="N128" s="126">
        <v>31.687714591418924</v>
      </c>
      <c r="O128" s="126">
        <v>386.16132602561595</v>
      </c>
      <c r="P128" s="126">
        <v>19.725246405543473</v>
      </c>
      <c r="Q128" s="127">
        <v>15.478670190183252</v>
      </c>
      <c r="R128" s="128">
        <v>5.9790230695906818E-2</v>
      </c>
      <c r="S128" s="128">
        <v>0.10106814014147933</v>
      </c>
      <c r="T128" s="128">
        <v>1.0948800755972191E-2</v>
      </c>
      <c r="U128" s="129">
        <v>0.16162070708206358</v>
      </c>
      <c r="V128" s="128">
        <v>2.3801429327595859E-2</v>
      </c>
    </row>
    <row r="129" spans="1:22" ht="15" customHeight="1">
      <c r="A129" s="65" t="s">
        <v>333</v>
      </c>
      <c r="B129" s="61">
        <v>-24.010242000000002</v>
      </c>
      <c r="C129" s="61">
        <v>31.190939</v>
      </c>
      <c r="D129" s="73" t="s">
        <v>54</v>
      </c>
      <c r="E129" s="65">
        <v>6.62</v>
      </c>
      <c r="F129" s="61" t="s">
        <v>294</v>
      </c>
      <c r="G129" s="61" t="s">
        <v>298</v>
      </c>
      <c r="H129" s="124">
        <v>239.45626181022681</v>
      </c>
      <c r="I129" s="124">
        <v>4858.9701665539187</v>
      </c>
      <c r="J129" s="124">
        <v>676.42516333319804</v>
      </c>
      <c r="K129" s="125">
        <v>9754.211634692243</v>
      </c>
      <c r="L129" s="125">
        <v>24306.579259091046</v>
      </c>
      <c r="M129" s="126">
        <v>1.5442924576558412</v>
      </c>
      <c r="N129" s="126">
        <v>25.454346852569909</v>
      </c>
      <c r="O129" s="126">
        <v>1501.6226665324637</v>
      </c>
      <c r="P129" s="126">
        <v>49.434134887192577</v>
      </c>
      <c r="Q129" s="127">
        <v>11.359164167290237</v>
      </c>
      <c r="R129" s="128">
        <v>0.14452348814004004</v>
      </c>
      <c r="S129" s="128">
        <v>0.12235103282060236</v>
      </c>
      <c r="T129" s="128">
        <v>2.6059016105572038E-2</v>
      </c>
      <c r="U129" s="129">
        <v>0.76094725507859418</v>
      </c>
      <c r="V129" s="128">
        <v>0.34131252051872657</v>
      </c>
    </row>
    <row r="130" spans="1:22">
      <c r="A130" s="65" t="s">
        <v>335</v>
      </c>
      <c r="B130" s="61">
        <v>-23.996258999999998</v>
      </c>
      <c r="C130" s="61">
        <v>31.196203000000001</v>
      </c>
      <c r="D130" s="73" t="s">
        <v>54</v>
      </c>
      <c r="E130" s="65">
        <v>6.97</v>
      </c>
      <c r="F130" s="61" t="s">
        <v>297</v>
      </c>
      <c r="G130" s="61" t="s">
        <v>298</v>
      </c>
      <c r="H130" s="124">
        <v>112.02442794216806</v>
      </c>
      <c r="I130" s="124">
        <v>1389.1405083311586</v>
      </c>
      <c r="J130" s="124">
        <v>768.391603790609</v>
      </c>
      <c r="K130" s="125">
        <v>5414.9622539429038</v>
      </c>
      <c r="L130" s="125">
        <v>15191.679980336561</v>
      </c>
      <c r="M130" s="126">
        <v>0.39157404370672044</v>
      </c>
      <c r="N130" s="126">
        <v>28.879627969923913</v>
      </c>
      <c r="O130" s="126">
        <v>334.25317738409836</v>
      </c>
      <c r="P130" s="126">
        <v>17.267847465815727</v>
      </c>
      <c r="Q130" s="127">
        <v>13.953987691328837</v>
      </c>
      <c r="R130" s="128">
        <v>3.837361386556818E-2</v>
      </c>
      <c r="S130" s="128">
        <v>3.9201445465556421E-2</v>
      </c>
      <c r="T130" s="128">
        <v>1.1471908121337328E-2</v>
      </c>
      <c r="U130" s="129">
        <v>0.24596768468316269</v>
      </c>
      <c r="V130" s="128">
        <v>3.2006355679897278E-2</v>
      </c>
    </row>
    <row r="131" spans="1:22" ht="15" customHeight="1">
      <c r="A131" s="65" t="s">
        <v>336</v>
      </c>
      <c r="B131" s="61">
        <v>-23.99822</v>
      </c>
      <c r="C131" s="61">
        <v>31.197879</v>
      </c>
      <c r="D131" s="73" t="s">
        <v>54</v>
      </c>
      <c r="E131" s="61">
        <v>7.01</v>
      </c>
      <c r="F131" s="61" t="s">
        <v>297</v>
      </c>
      <c r="G131" s="61" t="s">
        <v>298</v>
      </c>
      <c r="H131" s="124">
        <v>114.25849916022642</v>
      </c>
      <c r="I131" s="124">
        <v>2208.4117829282563</v>
      </c>
      <c r="J131" s="124">
        <v>456.58841057891647</v>
      </c>
      <c r="K131" s="125">
        <v>4992.4727829103031</v>
      </c>
      <c r="L131" s="125">
        <v>17056.293609943928</v>
      </c>
      <c r="M131" s="126">
        <v>0.24210246310524006</v>
      </c>
      <c r="N131" s="126">
        <v>57.813231117583157</v>
      </c>
      <c r="O131" s="126">
        <v>189.72016098033723</v>
      </c>
      <c r="P131" s="126">
        <v>12.01012818467729</v>
      </c>
      <c r="Q131" s="127">
        <v>25.239456788713657</v>
      </c>
      <c r="R131" s="128">
        <v>3.0803332857640902E-2</v>
      </c>
      <c r="S131" s="128">
        <v>6.429292670032595E-2</v>
      </c>
      <c r="T131" s="128">
        <v>1.6999846780824886E-2</v>
      </c>
      <c r="U131" s="129">
        <v>0.15342307676422329</v>
      </c>
      <c r="V131" s="128">
        <v>2.281924362376642E-2</v>
      </c>
    </row>
    <row r="132" spans="1:22" ht="15" customHeight="1">
      <c r="A132" s="65" t="s">
        <v>342</v>
      </c>
      <c r="B132" s="61">
        <v>-24.029502999999998</v>
      </c>
      <c r="C132" s="61">
        <v>31.188251000000001</v>
      </c>
      <c r="D132" s="73" t="s">
        <v>54</v>
      </c>
      <c r="E132" s="65">
        <v>7.42</v>
      </c>
      <c r="F132" s="61" t="s">
        <v>297</v>
      </c>
      <c r="G132" s="61" t="s">
        <v>298</v>
      </c>
      <c r="H132" s="124">
        <v>32.132246362551662</v>
      </c>
      <c r="I132" s="124">
        <v>2304.0456079018959</v>
      </c>
      <c r="J132" s="124">
        <v>732.44526344793132</v>
      </c>
      <c r="K132" s="125">
        <v>16007.022411441436</v>
      </c>
      <c r="L132" s="125">
        <v>16996.085469141079</v>
      </c>
      <c r="M132" s="126">
        <v>0.18929503598434128</v>
      </c>
      <c r="N132" s="126">
        <v>34.868394732180136</v>
      </c>
      <c r="O132" s="126">
        <v>162.23376578350909</v>
      </c>
      <c r="P132" s="126">
        <v>8.3218134426398276</v>
      </c>
      <c r="Q132" s="127">
        <v>6.7647881425400795</v>
      </c>
      <c r="R132" s="128">
        <v>9.129831858597004E-2</v>
      </c>
      <c r="S132" s="128">
        <v>0.12028232195897605</v>
      </c>
      <c r="T132" s="128">
        <v>4.2428456704899564E-3</v>
      </c>
      <c r="U132" s="129">
        <v>9.6077510080608386E-2</v>
      </c>
      <c r="V132" s="128">
        <v>1.3210997960253377E-2</v>
      </c>
    </row>
    <row r="133" spans="1:22" ht="15" customHeight="1">
      <c r="A133" s="65" t="s">
        <v>348</v>
      </c>
      <c r="B133" s="61">
        <v>-24.019359000000001</v>
      </c>
      <c r="C133" s="61">
        <v>31.202832000000001</v>
      </c>
      <c r="D133" s="73" t="s">
        <v>54</v>
      </c>
      <c r="E133" s="61">
        <v>7.91</v>
      </c>
      <c r="F133" s="61" t="s">
        <v>329</v>
      </c>
      <c r="G133" s="125" t="s">
        <v>298</v>
      </c>
      <c r="H133" s="124">
        <v>59.868906279074174</v>
      </c>
      <c r="I133" s="124">
        <v>3259.1785504522963</v>
      </c>
      <c r="J133" s="124">
        <v>440.08077003280061</v>
      </c>
      <c r="K133" s="125">
        <v>10099.735403637489</v>
      </c>
      <c r="L133" s="125">
        <v>6318.4490165985817</v>
      </c>
      <c r="M133" s="126">
        <v>0.35855376953534707</v>
      </c>
      <c r="N133" s="126">
        <v>39.03685142196202</v>
      </c>
      <c r="O133" s="126">
        <v>151.7654088415058</v>
      </c>
      <c r="P133" s="126">
        <v>4.1736291772407696</v>
      </c>
      <c r="Q133" s="127">
        <v>4.5181848372772011</v>
      </c>
      <c r="R133" s="128">
        <v>3.7310257231762303E-2</v>
      </c>
      <c r="S133" s="128">
        <v>9.2668787173382228E-2</v>
      </c>
      <c r="T133" s="128">
        <v>0.35961482089111502</v>
      </c>
      <c r="U133" s="129">
        <v>1.4361408545332632E-2</v>
      </c>
      <c r="V133" s="128">
        <v>-3.9584102318894476E-4</v>
      </c>
    </row>
    <row r="134" spans="1:22" ht="15" customHeight="1">
      <c r="A134" s="65" t="s">
        <v>350</v>
      </c>
      <c r="B134" s="61">
        <v>-24.019359000000001</v>
      </c>
      <c r="C134" s="61">
        <v>31.202832000000001</v>
      </c>
      <c r="D134" s="73" t="s">
        <v>54</v>
      </c>
      <c r="E134" s="61">
        <v>7.91</v>
      </c>
      <c r="F134" s="61" t="s">
        <v>297</v>
      </c>
      <c r="G134" s="61" t="s">
        <v>298</v>
      </c>
      <c r="H134" s="124">
        <v>71.567579506460632</v>
      </c>
      <c r="I134" s="124">
        <v>2686.2609648568418</v>
      </c>
      <c r="J134" s="124">
        <v>758.92373004990895</v>
      </c>
      <c r="K134" s="125">
        <v>5042.2023592516871</v>
      </c>
      <c r="L134" s="125">
        <v>19295.946538797882</v>
      </c>
      <c r="M134" s="126">
        <v>0.17259905565963798</v>
      </c>
      <c r="N134" s="126">
        <v>36.362741660358957</v>
      </c>
      <c r="O134" s="126">
        <v>156.89422978985331</v>
      </c>
      <c r="P134" s="126">
        <v>16.291260081817267</v>
      </c>
      <c r="Q134" s="127">
        <v>26.559450771158197</v>
      </c>
      <c r="R134" s="128">
        <v>8.2015902057837015E-2</v>
      </c>
      <c r="S134" s="128">
        <v>2.2775634511360363E-2</v>
      </c>
      <c r="T134" s="128">
        <v>1.060189466644613E-2</v>
      </c>
      <c r="U134" s="129">
        <v>0.15958388814235602</v>
      </c>
      <c r="V134" s="128">
        <v>1.2387050011258591E-2</v>
      </c>
    </row>
    <row r="135" spans="1:22" ht="15" customHeight="1">
      <c r="A135" s="65" t="s">
        <v>351</v>
      </c>
      <c r="B135" s="61">
        <v>-24.019359000000001</v>
      </c>
      <c r="C135" s="61">
        <v>31.202832000000001</v>
      </c>
      <c r="D135" s="73" t="s">
        <v>54</v>
      </c>
      <c r="E135" s="61">
        <v>7.91</v>
      </c>
      <c r="F135" s="61" t="s">
        <v>297</v>
      </c>
      <c r="G135" s="61" t="s">
        <v>298</v>
      </c>
      <c r="H135" s="124">
        <v>56.222054519863946</v>
      </c>
      <c r="I135" s="124">
        <v>3485.3694403555496</v>
      </c>
      <c r="J135" s="124">
        <v>968.49134226048886</v>
      </c>
      <c r="K135" s="125">
        <v>12339.977730100341</v>
      </c>
      <c r="L135" s="125">
        <v>12202.703338760477</v>
      </c>
      <c r="M135" s="126">
        <v>0.2715565095071229</v>
      </c>
      <c r="N135" s="126">
        <v>13.38006749348159</v>
      </c>
      <c r="O135" s="126">
        <v>195.90086132294491</v>
      </c>
      <c r="P135" s="126">
        <v>15.462742628798226</v>
      </c>
      <c r="Q135" s="127">
        <v>10.839400695889907</v>
      </c>
      <c r="R135" s="128">
        <v>5.9118273999470741E-2</v>
      </c>
      <c r="S135" s="128">
        <v>4.4607451920722928E-2</v>
      </c>
      <c r="T135" s="128">
        <v>1.2195165337352005E-2</v>
      </c>
      <c r="U135" s="129">
        <v>0.21738198037493445</v>
      </c>
      <c r="V135" s="128">
        <v>3.9051515996309599E-2</v>
      </c>
    </row>
    <row r="136" spans="1:22" ht="15" customHeight="1">
      <c r="A136" s="65" t="s">
        <v>353</v>
      </c>
      <c r="B136" s="61">
        <v>-24.003879999999999</v>
      </c>
      <c r="C136" s="61">
        <v>31.203769999999999</v>
      </c>
      <c r="D136" s="73" t="s">
        <v>54</v>
      </c>
      <c r="E136" s="61">
        <v>8.0299999999999994</v>
      </c>
      <c r="F136" s="61" t="s">
        <v>297</v>
      </c>
      <c r="G136" s="61" t="s">
        <v>298</v>
      </c>
      <c r="H136" s="124">
        <v>216.94511426720069</v>
      </c>
      <c r="I136" s="124">
        <v>1519.3702786298488</v>
      </c>
      <c r="J136" s="124">
        <v>797.37327742488242</v>
      </c>
      <c r="K136" s="125">
        <v>11069.947629847791</v>
      </c>
      <c r="L136" s="125">
        <v>6076.2473756925656</v>
      </c>
      <c r="M136" s="126">
        <v>0.19474780314532633</v>
      </c>
      <c r="N136" s="126">
        <v>83.546098584916621</v>
      </c>
      <c r="O136" s="126">
        <v>176.09427229394129</v>
      </c>
      <c r="P136" s="126">
        <v>19.530202394565393</v>
      </c>
      <c r="Q136" s="127">
        <v>22.553970923106636</v>
      </c>
      <c r="R136" s="128">
        <v>6.1079982411107056E-2</v>
      </c>
      <c r="S136" s="128">
        <v>2.6263118802195503E-2</v>
      </c>
      <c r="T136" s="128">
        <v>1.226838567054271E-2</v>
      </c>
      <c r="U136" s="129">
        <v>0.21318615911662805</v>
      </c>
      <c r="V136" s="128">
        <v>1.3165409776634008E-2</v>
      </c>
    </row>
    <row r="137" spans="1:22" ht="15" customHeight="1">
      <c r="A137" s="65" t="s">
        <v>355</v>
      </c>
      <c r="B137" s="61">
        <v>-23.995999999999999</v>
      </c>
      <c r="C137" s="61">
        <v>31.20844</v>
      </c>
      <c r="D137" s="73" t="s">
        <v>54</v>
      </c>
      <c r="E137" s="65">
        <v>8.15</v>
      </c>
      <c r="F137" s="61" t="s">
        <v>297</v>
      </c>
      <c r="G137" s="61" t="s">
        <v>298</v>
      </c>
      <c r="H137" s="124">
        <v>209.21661413029372</v>
      </c>
      <c r="I137" s="124">
        <v>1743.2802850349369</v>
      </c>
      <c r="J137" s="124">
        <v>791.52958935969582</v>
      </c>
      <c r="K137" s="125">
        <v>7090.3237785765514</v>
      </c>
      <c r="L137" s="125">
        <v>12610.284034105591</v>
      </c>
      <c r="M137" s="126">
        <v>0.33674317670717185</v>
      </c>
      <c r="N137" s="126">
        <v>36.948658982820199</v>
      </c>
      <c r="O137" s="126">
        <v>239.41901694165978</v>
      </c>
      <c r="P137" s="126">
        <v>27.655767626317278</v>
      </c>
      <c r="Q137" s="127">
        <v>22.755126164913687</v>
      </c>
      <c r="R137" s="128">
        <v>3.7951004653205896E-2</v>
      </c>
      <c r="S137" s="128">
        <v>5.5717037432420159E-2</v>
      </c>
      <c r="T137" s="128">
        <v>3.2004013086823239E-3</v>
      </c>
      <c r="U137" s="129">
        <v>0.15396634573974338</v>
      </c>
      <c r="V137" s="128">
        <v>1.5142480629562591E-2</v>
      </c>
    </row>
    <row r="138" spans="1:22" ht="15" customHeight="1">
      <c r="A138" s="65" t="s">
        <v>358</v>
      </c>
      <c r="B138" s="61">
        <v>-24.020700000000001</v>
      </c>
      <c r="C138" s="61">
        <v>31.20844</v>
      </c>
      <c r="D138" s="73" t="s">
        <v>54</v>
      </c>
      <c r="E138" s="65">
        <v>8.7899999999999991</v>
      </c>
      <c r="F138" s="61" t="s">
        <v>297</v>
      </c>
      <c r="G138" s="61" t="s">
        <v>298</v>
      </c>
      <c r="H138" s="124">
        <v>76.21398255328748</v>
      </c>
      <c r="I138" s="124">
        <v>2518.5159794573856</v>
      </c>
      <c r="J138" s="124">
        <v>1061.6148754751557</v>
      </c>
      <c r="K138" s="125">
        <v>13437.749492896746</v>
      </c>
      <c r="L138" s="125">
        <v>11364.166964726157</v>
      </c>
      <c r="M138" s="126">
        <v>0.24029682441599126</v>
      </c>
      <c r="N138" s="126">
        <v>77.900808827274957</v>
      </c>
      <c r="O138" s="126">
        <v>186.47632474921573</v>
      </c>
      <c r="P138" s="126">
        <v>20.92681946416927</v>
      </c>
      <c r="Q138" s="127">
        <v>23.75550631491382</v>
      </c>
      <c r="R138" s="128">
        <v>9.9575050236047402E-2</v>
      </c>
      <c r="S138" s="128">
        <v>8.205384316034596E-2</v>
      </c>
      <c r="T138" s="128">
        <v>6.3495058798282598E-3</v>
      </c>
      <c r="U138" s="129">
        <v>0.13179261966439362</v>
      </c>
      <c r="V138" s="128">
        <v>1.6616236905961909E-2</v>
      </c>
    </row>
    <row r="139" spans="1:22" ht="15" customHeight="1">
      <c r="A139" s="65" t="s">
        <v>360</v>
      </c>
      <c r="B139" s="61">
        <v>-24.071179999999998</v>
      </c>
      <c r="C139" s="61">
        <v>31.134287</v>
      </c>
      <c r="D139" s="73" t="s">
        <v>54</v>
      </c>
      <c r="E139" s="65">
        <v>8.84</v>
      </c>
      <c r="F139" s="61" t="s">
        <v>297</v>
      </c>
      <c r="G139" s="61" t="s">
        <v>298</v>
      </c>
      <c r="H139" s="124">
        <v>37.481735067765364</v>
      </c>
      <c r="I139" s="124">
        <v>4894.4239266293353</v>
      </c>
      <c r="J139" s="124">
        <v>1085.9511091917286</v>
      </c>
      <c r="K139" s="125">
        <v>5909.6915547771468</v>
      </c>
      <c r="L139" s="125">
        <v>18950.667786337366</v>
      </c>
      <c r="M139" s="126">
        <v>0.27505035201992539</v>
      </c>
      <c r="N139" s="126">
        <v>131.3439839883857</v>
      </c>
      <c r="O139" s="126">
        <v>177.78152300471641</v>
      </c>
      <c r="P139" s="126">
        <v>4.8720370792243539</v>
      </c>
      <c r="Q139" s="127">
        <v>17.50013996859435</v>
      </c>
      <c r="R139" s="128">
        <v>3.1791203611121713E-2</v>
      </c>
      <c r="S139" s="128">
        <v>3.3716464099856971E-2</v>
      </c>
      <c r="T139" s="128">
        <v>1.7454656786858921E-2</v>
      </c>
      <c r="U139" s="129">
        <v>7.9118438756823034E-2</v>
      </c>
      <c r="V139" s="128">
        <v>8.7336762516538845E-3</v>
      </c>
    </row>
    <row r="140" spans="1:22" ht="15" customHeight="1">
      <c r="A140" s="65" t="s">
        <v>361</v>
      </c>
      <c r="B140" s="61">
        <v>-24.071179999999998</v>
      </c>
      <c r="C140" s="61">
        <v>31.134287</v>
      </c>
      <c r="D140" s="73" t="s">
        <v>54</v>
      </c>
      <c r="E140" s="65">
        <v>8.84</v>
      </c>
      <c r="F140" s="61" t="s">
        <v>294</v>
      </c>
      <c r="G140" s="61" t="s">
        <v>298</v>
      </c>
      <c r="H140" s="124">
        <v>342.22436183693395</v>
      </c>
      <c r="I140" s="124">
        <v>10015.923897242743</v>
      </c>
      <c r="J140" s="124">
        <v>763.71843225387374</v>
      </c>
      <c r="K140" s="125">
        <v>5042.4152541138446</v>
      </c>
      <c r="L140" s="125">
        <v>30819.953268754489</v>
      </c>
      <c r="M140" s="126">
        <v>1.3389965160058368</v>
      </c>
      <c r="N140" s="126">
        <v>68.926939659738835</v>
      </c>
      <c r="O140" s="126">
        <v>722.67013003802333</v>
      </c>
      <c r="P140" s="126">
        <v>10.830708899387758</v>
      </c>
      <c r="Q140" s="127">
        <v>10.887816858106836</v>
      </c>
      <c r="R140" s="128">
        <v>8.7063066709152204E-2</v>
      </c>
      <c r="S140" s="128">
        <v>7.2800628951280089E-2</v>
      </c>
      <c r="T140" s="128">
        <v>9.356791992122011E-3</v>
      </c>
      <c r="U140" s="129">
        <v>0.23051732488393881</v>
      </c>
      <c r="V140" s="128">
        <v>2.1728545208961531E-2</v>
      </c>
    </row>
    <row r="141" spans="1:22" ht="15" customHeight="1">
      <c r="A141" s="65" t="s">
        <v>389</v>
      </c>
      <c r="B141" s="64">
        <v>-24.184895000000001</v>
      </c>
      <c r="C141" s="64">
        <v>30.823321</v>
      </c>
      <c r="D141" s="184" t="s">
        <v>54</v>
      </c>
      <c r="E141" s="65">
        <v>37.25</v>
      </c>
      <c r="F141" s="61" t="s">
        <v>307</v>
      </c>
      <c r="G141" s="61" t="s">
        <v>298</v>
      </c>
      <c r="H141" s="124">
        <v>973.05006146129131</v>
      </c>
      <c r="I141" s="124">
        <v>2163.2564782693057</v>
      </c>
      <c r="J141" s="124">
        <v>829.57811942835463</v>
      </c>
      <c r="K141" s="125">
        <v>11536.955943141736</v>
      </c>
      <c r="L141" s="125">
        <v>20113.504679189704</v>
      </c>
      <c r="M141" s="126">
        <v>1.2452481351174369</v>
      </c>
      <c r="N141" s="126">
        <v>32.248585311882628</v>
      </c>
      <c r="O141" s="126">
        <v>661.75666078278482</v>
      </c>
      <c r="P141" s="126">
        <v>8.3172529322768671</v>
      </c>
      <c r="Q141" s="127">
        <v>11.434385433389366</v>
      </c>
      <c r="R141" s="128">
        <v>0.10104068759113145</v>
      </c>
      <c r="S141" s="128">
        <v>8.192676631594073E-2</v>
      </c>
      <c r="T141" s="128">
        <v>5.2460389130526159E-3</v>
      </c>
      <c r="U141" s="129">
        <v>0.22375058153982477</v>
      </c>
      <c r="V141" s="128">
        <v>1.569746810038309E-2</v>
      </c>
    </row>
    <row r="142" spans="1:22">
      <c r="A142" s="65" t="s">
        <v>352</v>
      </c>
      <c r="B142" s="64">
        <v>-24.047470000000001</v>
      </c>
      <c r="C142" s="64">
        <v>31.176839999999999</v>
      </c>
      <c r="D142" s="73" t="s">
        <v>89</v>
      </c>
      <c r="E142" s="65">
        <v>7.94</v>
      </c>
      <c r="F142" s="61" t="s">
        <v>297</v>
      </c>
      <c r="G142" s="61" t="s">
        <v>298</v>
      </c>
      <c r="H142" s="124">
        <v>82.61591114455328</v>
      </c>
      <c r="I142" s="124">
        <v>1681.0226412675968</v>
      </c>
      <c r="J142" s="124">
        <v>938.1100545603083</v>
      </c>
      <c r="K142" s="125">
        <v>11386.653630141464</v>
      </c>
      <c r="L142" s="125">
        <v>12915.55033375064</v>
      </c>
      <c r="M142" s="126">
        <v>0.44718502813100258</v>
      </c>
      <c r="N142" s="126">
        <v>27.138158478723962</v>
      </c>
      <c r="O142" s="126">
        <v>323.9856897994149</v>
      </c>
      <c r="P142" s="126">
        <v>21.646639592347558</v>
      </c>
      <c r="Q142" s="127">
        <v>17.692534380541364</v>
      </c>
      <c r="R142" s="128">
        <v>5.0601119223210152E-2</v>
      </c>
      <c r="S142" s="128">
        <v>4.2262474732979623E-2</v>
      </c>
      <c r="T142" s="128">
        <v>4.9651663938759024E-3</v>
      </c>
      <c r="U142" s="129">
        <v>0.15459413616021744</v>
      </c>
      <c r="V142" s="128">
        <v>2.212809325145813E-2</v>
      </c>
    </row>
    <row r="143" spans="1:22" ht="15" customHeight="1">
      <c r="A143" s="65" t="s">
        <v>356</v>
      </c>
      <c r="B143" s="65">
        <v>-24.011900000000001</v>
      </c>
      <c r="C143" s="65">
        <v>31.210930000000001</v>
      </c>
      <c r="D143" s="73" t="s">
        <v>89</v>
      </c>
      <c r="E143" s="65">
        <v>8.61</v>
      </c>
      <c r="F143" s="61" t="s">
        <v>297</v>
      </c>
      <c r="G143" s="61" t="s">
        <v>298</v>
      </c>
      <c r="H143" s="124">
        <v>68.190457806581122</v>
      </c>
      <c r="I143" s="124">
        <v>2056.7994853863884</v>
      </c>
      <c r="J143" s="124">
        <v>813.79693600116207</v>
      </c>
      <c r="K143" s="125">
        <v>7968.5710210406214</v>
      </c>
      <c r="L143" s="125">
        <v>18437.915544257878</v>
      </c>
      <c r="M143" s="126">
        <v>0.32298880625030069</v>
      </c>
      <c r="N143" s="126">
        <v>52.634344475138171</v>
      </c>
      <c r="O143" s="126">
        <v>248.04660787382056</v>
      </c>
      <c r="P143" s="126">
        <v>27.36743125122285</v>
      </c>
      <c r="Q143" s="127">
        <v>21.319589756155771</v>
      </c>
      <c r="R143" s="128">
        <v>6.9229568848916762E-2</v>
      </c>
      <c r="S143" s="128">
        <v>3.9164428460239611E-2</v>
      </c>
      <c r="T143" s="128">
        <v>1.1807794593804412E-2</v>
      </c>
      <c r="U143" s="129">
        <v>0.19099159923875497</v>
      </c>
      <c r="V143" s="128">
        <v>1.5345997411593862E-2</v>
      </c>
    </row>
    <row r="144" spans="1:22" ht="15" customHeight="1">
      <c r="A144" s="65" t="s">
        <v>357</v>
      </c>
      <c r="B144" s="64">
        <v>-24.048629999999999</v>
      </c>
      <c r="C144" s="64">
        <v>31.070509999999999</v>
      </c>
      <c r="D144" s="73" t="s">
        <v>89</v>
      </c>
      <c r="E144" s="65">
        <v>8.7799999999999994</v>
      </c>
      <c r="F144" s="61" t="s">
        <v>297</v>
      </c>
      <c r="G144" s="61" t="s">
        <v>298</v>
      </c>
      <c r="H144" s="124">
        <v>76.430026300875014</v>
      </c>
      <c r="I144" s="124">
        <v>2553.8259402380413</v>
      </c>
      <c r="J144" s="124">
        <v>616.01232604719405</v>
      </c>
      <c r="K144" s="125">
        <v>10820.861605772425</v>
      </c>
      <c r="L144" s="125">
        <v>9054.5464056231449</v>
      </c>
      <c r="M144" s="126">
        <v>0.29699021008757237</v>
      </c>
      <c r="N144" s="126">
        <v>298.71590994703593</v>
      </c>
      <c r="O144" s="126">
        <v>211.11753151219327</v>
      </c>
      <c r="P144" s="126">
        <v>13.063338662835783</v>
      </c>
      <c r="Q144" s="127">
        <v>18.898850165301187</v>
      </c>
      <c r="R144" s="128">
        <v>3.7318912446926207E-2</v>
      </c>
      <c r="S144" s="128">
        <v>2.7870394684540365E-2</v>
      </c>
      <c r="T144" s="128">
        <v>8.5154496943772272E-3</v>
      </c>
      <c r="U144" s="129">
        <v>0.13864488114191445</v>
      </c>
      <c r="V144" s="128">
        <v>1.2004044962983091E-2</v>
      </c>
    </row>
    <row r="145" spans="1:22" ht="15" customHeight="1">
      <c r="A145" s="65" t="s">
        <v>363</v>
      </c>
      <c r="B145" s="65">
        <v>-23.955169999999999</v>
      </c>
      <c r="C145" s="65">
        <v>31.21377</v>
      </c>
      <c r="D145" s="73" t="s">
        <v>89</v>
      </c>
      <c r="E145" s="65">
        <v>9.52</v>
      </c>
      <c r="F145" s="61" t="s">
        <v>297</v>
      </c>
      <c r="G145" s="61" t="s">
        <v>298</v>
      </c>
      <c r="H145" s="124">
        <v>91.142877945560485</v>
      </c>
      <c r="I145" s="124">
        <v>3792.9287321038191</v>
      </c>
      <c r="J145" s="124">
        <v>692.34028981243443</v>
      </c>
      <c r="K145" s="125">
        <v>6863.6969440774901</v>
      </c>
      <c r="L145" s="125">
        <v>21373.58879380388</v>
      </c>
      <c r="M145" s="126">
        <v>0.33886711391936974</v>
      </c>
      <c r="N145" s="126">
        <v>22.656753921709232</v>
      </c>
      <c r="O145" s="126">
        <v>246.01798608996558</v>
      </c>
      <c r="P145" s="126">
        <v>23.857501524039396</v>
      </c>
      <c r="Q145" s="127">
        <v>40.8063309761623</v>
      </c>
      <c r="R145" s="128">
        <v>4.5364552259424235E-2</v>
      </c>
      <c r="S145" s="128">
        <v>6.5102917941461252E-2</v>
      </c>
      <c r="T145" s="128">
        <v>5.9623558538835653E-3</v>
      </c>
      <c r="U145" s="129">
        <v>0.15588005191281951</v>
      </c>
      <c r="V145" s="128">
        <v>1.2792105289514275E-2</v>
      </c>
    </row>
    <row r="146" spans="1:22" ht="15" customHeight="1">
      <c r="A146" s="65" t="s">
        <v>364</v>
      </c>
      <c r="B146" s="65">
        <v>-23.899349999999998</v>
      </c>
      <c r="C146" s="65">
        <v>31.17652</v>
      </c>
      <c r="D146" s="73" t="s">
        <v>89</v>
      </c>
      <c r="E146" s="65">
        <v>11.4</v>
      </c>
      <c r="F146" s="61" t="s">
        <v>297</v>
      </c>
      <c r="G146" s="61" t="s">
        <v>298</v>
      </c>
      <c r="H146" s="124">
        <v>105.10746264012042</v>
      </c>
      <c r="I146" s="124">
        <v>1655.1447809159927</v>
      </c>
      <c r="J146" s="124">
        <v>886.73370640990265</v>
      </c>
      <c r="K146" s="125">
        <v>11078.404273152046</v>
      </c>
      <c r="L146" s="125">
        <v>12218.962774370382</v>
      </c>
      <c r="M146" s="126">
        <v>0.34830243985721854</v>
      </c>
      <c r="N146" s="126">
        <v>84.220622419649459</v>
      </c>
      <c r="O146" s="126">
        <v>201.65366564566557</v>
      </c>
      <c r="P146" s="126">
        <v>18.348030704001395</v>
      </c>
      <c r="Q146" s="127">
        <v>25.524653532439867</v>
      </c>
      <c r="R146" s="128">
        <v>2.9114351931988278E-2</v>
      </c>
      <c r="S146" s="128">
        <v>9.0061172517815605E-2</v>
      </c>
      <c r="T146" s="128">
        <v>4.8529894745774895E-3</v>
      </c>
      <c r="U146" s="129">
        <v>0.14487586513131723</v>
      </c>
      <c r="V146" s="128">
        <v>7.0688044946095267E-3</v>
      </c>
    </row>
    <row r="147" spans="1:22" ht="15" customHeight="1">
      <c r="A147" s="65" t="s">
        <v>365</v>
      </c>
      <c r="B147" s="64">
        <v>-24.07038</v>
      </c>
      <c r="C147" s="64">
        <v>31.043379999999999</v>
      </c>
      <c r="D147" s="73" t="s">
        <v>89</v>
      </c>
      <c r="E147" s="65">
        <v>11.91</v>
      </c>
      <c r="F147" s="61" t="s">
        <v>294</v>
      </c>
      <c r="G147" s="61" t="s">
        <v>298</v>
      </c>
      <c r="H147" s="124">
        <v>1390.0556703014222</v>
      </c>
      <c r="I147" s="124">
        <v>4177.845590403087</v>
      </c>
      <c r="J147" s="124">
        <v>861.76787017824154</v>
      </c>
      <c r="K147" s="125">
        <v>4484.9077714415052</v>
      </c>
      <c r="L147" s="125">
        <v>27410.210365840474</v>
      </c>
      <c r="M147" s="126">
        <v>4.8734954368402361</v>
      </c>
      <c r="N147" s="126">
        <v>67.964460803725927</v>
      </c>
      <c r="O147" s="126">
        <v>2687.9673518961699</v>
      </c>
      <c r="P147" s="126">
        <v>25.479245942591039</v>
      </c>
      <c r="Q147" s="127">
        <v>16.479395101538909</v>
      </c>
      <c r="R147" s="128">
        <v>0.31355383523593938</v>
      </c>
      <c r="S147" s="128">
        <v>0.20230885475371657</v>
      </c>
      <c r="T147" s="128">
        <v>1.5403615456301438E-2</v>
      </c>
      <c r="U147" s="129">
        <v>0.83314993456272624</v>
      </c>
      <c r="V147" s="128">
        <v>5.8278876197160961E-2</v>
      </c>
    </row>
    <row r="148" spans="1:22" ht="15" customHeight="1">
      <c r="A148" s="65" t="s">
        <v>366</v>
      </c>
      <c r="B148" s="64">
        <v>-24.07038</v>
      </c>
      <c r="C148" s="64">
        <v>31.043379999999999</v>
      </c>
      <c r="D148" s="73" t="s">
        <v>89</v>
      </c>
      <c r="E148" s="65">
        <v>11.91</v>
      </c>
      <c r="F148" s="61" t="s">
        <v>307</v>
      </c>
      <c r="G148" s="61" t="s">
        <v>298</v>
      </c>
      <c r="H148" s="124">
        <v>1054.4316902512994</v>
      </c>
      <c r="I148" s="124">
        <v>2924.0208367673495</v>
      </c>
      <c r="J148" s="124">
        <v>933.96159344512591</v>
      </c>
      <c r="K148" s="125">
        <v>7903.7208246819482</v>
      </c>
      <c r="L148" s="125">
        <v>32744.02275927407</v>
      </c>
      <c r="M148" s="126">
        <v>3.1045967807348251</v>
      </c>
      <c r="N148" s="126">
        <v>76.264946424268331</v>
      </c>
      <c r="O148" s="126">
        <v>1753.6014379772589</v>
      </c>
      <c r="P148" s="126">
        <v>36.309689725364692</v>
      </c>
      <c r="Q148" s="127">
        <v>17.291338508141436</v>
      </c>
      <c r="R148" s="128">
        <v>0.21770564632709832</v>
      </c>
      <c r="S148" s="128">
        <v>6.9355618612357797E-2</v>
      </c>
      <c r="T148" s="128">
        <v>8.0007386661240902E-3</v>
      </c>
      <c r="U148" s="129">
        <v>0.41251508822918664</v>
      </c>
      <c r="V148" s="128">
        <v>2.8557773623743926E-2</v>
      </c>
    </row>
    <row r="149" spans="1:22" ht="15" customHeight="1">
      <c r="A149" s="65" t="s">
        <v>367</v>
      </c>
      <c r="B149" s="65">
        <v>-24.042000000000002</v>
      </c>
      <c r="C149" s="65">
        <v>31.238959999999999</v>
      </c>
      <c r="D149" s="73" t="s">
        <v>89</v>
      </c>
      <c r="E149" s="65">
        <v>12.42</v>
      </c>
      <c r="F149" s="61" t="s">
        <v>297</v>
      </c>
      <c r="G149" s="61" t="s">
        <v>298</v>
      </c>
      <c r="H149" s="124">
        <v>56.620951886575547</v>
      </c>
      <c r="I149" s="124">
        <v>3176.4815041369534</v>
      </c>
      <c r="J149" s="124">
        <v>1437.4233251670921</v>
      </c>
      <c r="K149" s="125">
        <v>10682.405830572538</v>
      </c>
      <c r="L149" s="125">
        <v>20598.963361311602</v>
      </c>
      <c r="M149" s="126">
        <v>0.20685372862964482</v>
      </c>
      <c r="N149" s="126">
        <v>44.74174777687147</v>
      </c>
      <c r="O149" s="126">
        <v>122.27150240926737</v>
      </c>
      <c r="P149" s="126">
        <v>12.587584097070829</v>
      </c>
      <c r="Q149" s="127">
        <v>20.26216045694672</v>
      </c>
      <c r="R149" s="128">
        <v>2.8424209117779396E-2</v>
      </c>
      <c r="S149" s="128">
        <v>0.52102287957166193</v>
      </c>
      <c r="T149" s="128">
        <v>8.7746837777115481E-3</v>
      </c>
      <c r="U149" s="129">
        <v>7.8535639245920413E-2</v>
      </c>
      <c r="V149" s="128">
        <v>8.211177902388957E-3</v>
      </c>
    </row>
    <row r="150" spans="1:22" ht="15" customHeight="1">
      <c r="A150" s="65" t="s">
        <v>368</v>
      </c>
      <c r="B150" s="64">
        <v>-24.0914</v>
      </c>
      <c r="C150" s="64">
        <v>31.185099999999998</v>
      </c>
      <c r="D150" s="73" t="s">
        <v>89</v>
      </c>
      <c r="E150" s="65">
        <v>12.73</v>
      </c>
      <c r="F150" s="61" t="s">
        <v>297</v>
      </c>
      <c r="G150" s="61" t="s">
        <v>298</v>
      </c>
      <c r="H150" s="124">
        <v>132.9432815101124</v>
      </c>
      <c r="I150" s="124">
        <v>2471.8611865068301</v>
      </c>
      <c r="J150" s="124">
        <v>921.59676477285313</v>
      </c>
      <c r="K150" s="125">
        <v>8373.5600863897289</v>
      </c>
      <c r="L150" s="125">
        <v>20085.011346202744</v>
      </c>
      <c r="M150" s="126">
        <v>0.26396371895145909</v>
      </c>
      <c r="N150" s="126">
        <v>60.347975915638571</v>
      </c>
      <c r="O150" s="126">
        <v>186.14947981436697</v>
      </c>
      <c r="P150" s="126">
        <v>12.305064634666909</v>
      </c>
      <c r="Q150" s="127">
        <v>13.117141402082343</v>
      </c>
      <c r="R150" s="128">
        <v>3.883813489316696E-2</v>
      </c>
      <c r="S150" s="128">
        <v>7.6022768339363E-2</v>
      </c>
      <c r="T150" s="128">
        <v>7.531502739231687E-3</v>
      </c>
      <c r="U150" s="129">
        <v>9.2205674891010669E-2</v>
      </c>
      <c r="V150" s="128">
        <v>7.0133752521551627E-3</v>
      </c>
    </row>
    <row r="151" spans="1:22" ht="15" customHeight="1">
      <c r="A151" s="65" t="s">
        <v>369</v>
      </c>
      <c r="B151" s="64">
        <v>-24.069040000000001</v>
      </c>
      <c r="C151" s="64">
        <v>31.023109999999999</v>
      </c>
      <c r="D151" s="73" t="s">
        <v>89</v>
      </c>
      <c r="E151" s="65">
        <v>13.6</v>
      </c>
      <c r="F151" s="61" t="s">
        <v>297</v>
      </c>
      <c r="G151" s="61" t="s">
        <v>298</v>
      </c>
      <c r="H151" s="124">
        <v>115.98319141622147</v>
      </c>
      <c r="I151" s="124">
        <v>1824.5576623455379</v>
      </c>
      <c r="J151" s="124">
        <v>393.87057907293598</v>
      </c>
      <c r="K151" s="125">
        <v>7472.3898762011559</v>
      </c>
      <c r="L151" s="125">
        <v>12664.680200201983</v>
      </c>
      <c r="M151" s="126">
        <v>0.45762424222009834</v>
      </c>
      <c r="N151" s="126">
        <v>40.802863491665889</v>
      </c>
      <c r="O151" s="126">
        <v>258.83357312954121</v>
      </c>
      <c r="P151" s="126">
        <v>14.532465759779001</v>
      </c>
      <c r="Q151" s="127">
        <v>20.81110006538994</v>
      </c>
      <c r="R151" s="128">
        <v>3.9742017389856228E-2</v>
      </c>
      <c r="S151" s="128">
        <v>4.6694914565705979E-2</v>
      </c>
      <c r="T151" s="128">
        <v>1.694170661690106E-3</v>
      </c>
      <c r="U151" s="129">
        <v>0.11134299984199419</v>
      </c>
      <c r="V151" s="128">
        <v>5.5890387738244526E-3</v>
      </c>
    </row>
    <row r="152" spans="1:22" ht="15" customHeight="1">
      <c r="A152" s="65" t="s">
        <v>370</v>
      </c>
      <c r="B152" s="64">
        <v>-24.069040000000001</v>
      </c>
      <c r="C152" s="64">
        <v>31.023109999999999</v>
      </c>
      <c r="D152" s="73" t="s">
        <v>89</v>
      </c>
      <c r="E152" s="65">
        <v>13.6</v>
      </c>
      <c r="F152" s="61" t="s">
        <v>294</v>
      </c>
      <c r="G152" s="61" t="s">
        <v>298</v>
      </c>
      <c r="H152" s="124">
        <v>1266.6220280983262</v>
      </c>
      <c r="I152" s="124">
        <v>4188.6463195006181</v>
      </c>
      <c r="J152" s="124">
        <v>590.61126228649505</v>
      </c>
      <c r="K152" s="125">
        <v>5498.2265426373988</v>
      </c>
      <c r="L152" s="125">
        <v>19760.941431936262</v>
      </c>
      <c r="M152" s="126">
        <v>1.7477731858648284</v>
      </c>
      <c r="N152" s="126">
        <v>26.512030775159648</v>
      </c>
      <c r="O152" s="126">
        <v>858.74557176501696</v>
      </c>
      <c r="P152" s="126">
        <v>12.747851185058575</v>
      </c>
      <c r="Q152" s="127">
        <v>13.850247113251784</v>
      </c>
      <c r="R152" s="128">
        <v>0.13977494166083623</v>
      </c>
      <c r="S152" s="128">
        <v>8.7518128909656212E-2</v>
      </c>
      <c r="T152" s="128">
        <v>5.2161195414782121E-3</v>
      </c>
      <c r="U152" s="129">
        <v>0.37511562680419325</v>
      </c>
      <c r="V152" s="128">
        <v>2.071382769596275E-2</v>
      </c>
    </row>
    <row r="153" spans="1:22" ht="15" customHeight="1">
      <c r="A153" s="65" t="s">
        <v>371</v>
      </c>
      <c r="B153" s="130">
        <v>-24.145067000000001</v>
      </c>
      <c r="C153" s="130">
        <v>31.133645999999999</v>
      </c>
      <c r="D153" s="73" t="s">
        <v>89</v>
      </c>
      <c r="E153" s="65">
        <v>16.899999999999999</v>
      </c>
      <c r="F153" s="61" t="s">
        <v>297</v>
      </c>
      <c r="G153" s="61" t="s">
        <v>298</v>
      </c>
      <c r="H153" s="124">
        <v>98.836535885674991</v>
      </c>
      <c r="I153" s="124">
        <v>2960.3167508115339</v>
      </c>
      <c r="J153" s="124">
        <v>984.14756513382611</v>
      </c>
      <c r="K153" s="125">
        <v>12006.773929661516</v>
      </c>
      <c r="L153" s="125">
        <v>12117.603213277183</v>
      </c>
      <c r="M153" s="126">
        <v>0.39110498713306385</v>
      </c>
      <c r="N153" s="126">
        <v>31.590190749734255</v>
      </c>
      <c r="O153" s="126">
        <v>241.82378365536763</v>
      </c>
      <c r="P153" s="126">
        <v>17.287522681821461</v>
      </c>
      <c r="Q153" s="127">
        <v>26.805794064473623</v>
      </c>
      <c r="R153" s="128">
        <v>8.9121614125393045E-2</v>
      </c>
      <c r="S153" s="128">
        <v>0.30277858549391456</v>
      </c>
      <c r="T153" s="128">
        <v>1.8988060101726987E-3</v>
      </c>
      <c r="U153" s="129">
        <v>0.12888485147739201</v>
      </c>
      <c r="V153" s="128">
        <v>1.4817506744837609E-2</v>
      </c>
    </row>
    <row r="154" spans="1:22" ht="15" customHeight="1">
      <c r="A154" s="65" t="s">
        <v>372</v>
      </c>
      <c r="B154" s="130">
        <v>-24.145067000000001</v>
      </c>
      <c r="C154" s="130">
        <v>31.133645999999999</v>
      </c>
      <c r="D154" s="73" t="s">
        <v>89</v>
      </c>
      <c r="E154" s="65">
        <v>16.899999999999999</v>
      </c>
      <c r="F154" s="61" t="s">
        <v>307</v>
      </c>
      <c r="G154" s="61" t="s">
        <v>298</v>
      </c>
      <c r="H154" s="124">
        <v>1734.8892198263579</v>
      </c>
      <c r="I154" s="124">
        <v>2766.2026546104853</v>
      </c>
      <c r="J154" s="124">
        <v>687.49366124183064</v>
      </c>
      <c r="K154" s="125">
        <v>7651.9730840746115</v>
      </c>
      <c r="L154" s="125">
        <v>32135.828695728629</v>
      </c>
      <c r="M154" s="126">
        <v>2.0579784687286646</v>
      </c>
      <c r="N154" s="126">
        <v>174.84314283797664</v>
      </c>
      <c r="O154" s="126">
        <v>1152.9322976952983</v>
      </c>
      <c r="P154" s="126">
        <v>23.681821940755903</v>
      </c>
      <c r="Q154" s="127">
        <v>15.148758714463257</v>
      </c>
      <c r="R154" s="128">
        <v>0.14591204183557699</v>
      </c>
      <c r="S154" s="128">
        <v>0.1363171590783343</v>
      </c>
      <c r="T154" s="128">
        <v>1.6934771106095217E-2</v>
      </c>
      <c r="U154" s="129">
        <v>0.58578687760870807</v>
      </c>
      <c r="V154" s="128">
        <v>7.1085962386587945E-2</v>
      </c>
    </row>
    <row r="155" spans="1:22" ht="15" customHeight="1">
      <c r="A155" s="65" t="s">
        <v>373</v>
      </c>
      <c r="B155" s="64">
        <v>-24.131399999999999</v>
      </c>
      <c r="C155" s="64">
        <v>31.198</v>
      </c>
      <c r="D155" s="73" t="s">
        <v>89</v>
      </c>
      <c r="E155" s="65">
        <v>16.93</v>
      </c>
      <c r="F155" s="61" t="s">
        <v>307</v>
      </c>
      <c r="G155" s="61" t="s">
        <v>298</v>
      </c>
      <c r="H155" s="124">
        <v>898.11049410780856</v>
      </c>
      <c r="I155" s="124">
        <v>2461.5552257884469</v>
      </c>
      <c r="J155" s="124">
        <v>702.34395161466614</v>
      </c>
      <c r="K155" s="125">
        <v>8841.1733876273702</v>
      </c>
      <c r="L155" s="125">
        <v>27758.174435208133</v>
      </c>
      <c r="M155" s="126">
        <v>1.6563706800059981</v>
      </c>
      <c r="N155" s="126">
        <v>65.125167653467102</v>
      </c>
      <c r="O155" s="126">
        <v>990.2938929827543</v>
      </c>
      <c r="P155" s="126">
        <v>20.972789821548798</v>
      </c>
      <c r="Q155" s="127">
        <v>11.009946853011476</v>
      </c>
      <c r="R155" s="128">
        <v>0.11416153450154688</v>
      </c>
      <c r="S155" s="128">
        <v>0.13603528733246284</v>
      </c>
      <c r="T155" s="128">
        <v>7.344569069327957E-3</v>
      </c>
      <c r="U155" s="129">
        <v>0.32593569002217365</v>
      </c>
      <c r="V155" s="128">
        <v>2.8457218880347121E-2</v>
      </c>
    </row>
    <row r="156" spans="1:22" ht="15" customHeight="1">
      <c r="A156" s="65" t="s">
        <v>374</v>
      </c>
      <c r="B156" s="65">
        <v>-23.955169999999999</v>
      </c>
      <c r="C156" s="65">
        <v>31.3109</v>
      </c>
      <c r="D156" s="73" t="s">
        <v>89</v>
      </c>
      <c r="E156" s="65">
        <v>19.18</v>
      </c>
      <c r="F156" s="61" t="s">
        <v>297</v>
      </c>
      <c r="G156" s="61" t="s">
        <v>298</v>
      </c>
      <c r="H156" s="124">
        <v>91.807277790135103</v>
      </c>
      <c r="I156" s="124">
        <v>2207.0972790138553</v>
      </c>
      <c r="J156" s="124">
        <v>900.76819619655043</v>
      </c>
      <c r="K156" s="125">
        <v>8365.5866400072682</v>
      </c>
      <c r="L156" s="125">
        <v>10249.628772375858</v>
      </c>
      <c r="M156" s="126">
        <v>0.27448487359193358</v>
      </c>
      <c r="N156" s="126">
        <v>176.15224597178025</v>
      </c>
      <c r="O156" s="126">
        <v>143.9494792123883</v>
      </c>
      <c r="P156" s="126">
        <v>15.755336124273525</v>
      </c>
      <c r="Q156" s="127">
        <v>19.612177615424063</v>
      </c>
      <c r="R156" s="128">
        <v>2.5091951657802529E-2</v>
      </c>
      <c r="S156" s="128">
        <v>3.9943569177755593E-2</v>
      </c>
      <c r="T156" s="128">
        <v>2.4839141318033324E-3</v>
      </c>
      <c r="U156" s="129">
        <v>0.12126608533851571</v>
      </c>
      <c r="V156" s="128">
        <v>9.5754447663293687E-3</v>
      </c>
    </row>
    <row r="157" spans="1:22" ht="15.75" customHeight="1">
      <c r="A157" s="65" t="s">
        <v>375</v>
      </c>
      <c r="B157" s="64">
        <v>-24.194500000000001</v>
      </c>
      <c r="C157" s="64">
        <v>31.214099999999998</v>
      </c>
      <c r="D157" s="73" t="s">
        <v>89</v>
      </c>
      <c r="E157" s="65">
        <v>24.3</v>
      </c>
      <c r="F157" s="61" t="s">
        <v>297</v>
      </c>
      <c r="G157" s="61" t="s">
        <v>298</v>
      </c>
      <c r="H157" s="124">
        <v>104.87793948387129</v>
      </c>
      <c r="I157" s="124">
        <v>1344.781021170422</v>
      </c>
      <c r="J157" s="124">
        <v>764.5009662898874</v>
      </c>
      <c r="K157" s="125">
        <v>11951.305273625554</v>
      </c>
      <c r="L157" s="125">
        <v>14574.535332813759</v>
      </c>
      <c r="M157" s="126">
        <v>0.25774626472004269</v>
      </c>
      <c r="N157" s="126">
        <v>113.18783170833971</v>
      </c>
      <c r="O157" s="126">
        <v>182.47145561079583</v>
      </c>
      <c r="P157" s="126">
        <v>11.98210218866787</v>
      </c>
      <c r="Q157" s="127">
        <v>25.210848977129</v>
      </c>
      <c r="R157" s="128">
        <v>3.9576871605955057E-2</v>
      </c>
      <c r="S157" s="128">
        <v>9.8035822277832724E-2</v>
      </c>
      <c r="T157" s="128">
        <v>2.520610773439862E-3</v>
      </c>
      <c r="U157" s="129">
        <v>9.8250183402199459E-2</v>
      </c>
      <c r="V157" s="128">
        <v>5.1699094829030911E-3</v>
      </c>
    </row>
    <row r="158" spans="1:22" ht="15.75" customHeight="1">
      <c r="A158" s="65" t="s">
        <v>376</v>
      </c>
      <c r="B158" s="64">
        <v>-24.194500000000001</v>
      </c>
      <c r="C158" s="64">
        <v>31.214099999999998</v>
      </c>
      <c r="D158" s="73" t="s">
        <v>89</v>
      </c>
      <c r="E158" s="65">
        <v>24.3</v>
      </c>
      <c r="F158" s="61" t="s">
        <v>307</v>
      </c>
      <c r="G158" s="61" t="s">
        <v>298</v>
      </c>
      <c r="H158" s="124">
        <v>1726.0585653281896</v>
      </c>
      <c r="I158" s="124">
        <v>3847.292729603183</v>
      </c>
      <c r="J158" s="124">
        <v>764.86811039265319</v>
      </c>
      <c r="K158" s="125">
        <v>10446.750010057222</v>
      </c>
      <c r="L158" s="125">
        <v>17706.502018614054</v>
      </c>
      <c r="M158" s="126">
        <v>0.95269216139450674</v>
      </c>
      <c r="N158" s="126">
        <v>82.321641365174514</v>
      </c>
      <c r="O158" s="126">
        <v>516.49786827968762</v>
      </c>
      <c r="P158" s="126">
        <v>15.136186296824651</v>
      </c>
      <c r="Q158" s="127">
        <v>12.072239959198999</v>
      </c>
      <c r="R158" s="128">
        <v>9.8704380272838121E-2</v>
      </c>
      <c r="S158" s="128">
        <v>6.1957245844223012E-2</v>
      </c>
      <c r="T158" s="128">
        <v>4.1470946377840118E-3</v>
      </c>
      <c r="U158" s="129">
        <v>0.2694523759610527</v>
      </c>
      <c r="V158" s="128">
        <v>1.920308171313833E-2</v>
      </c>
    </row>
    <row r="159" spans="1:22" ht="15" customHeight="1">
      <c r="A159" s="65" t="s">
        <v>377</v>
      </c>
      <c r="B159" s="65">
        <v>-23.848472000000001</v>
      </c>
      <c r="C159" s="65">
        <v>31.179527</v>
      </c>
      <c r="D159" s="73" t="s">
        <v>89</v>
      </c>
      <c r="E159" s="65">
        <v>24.48</v>
      </c>
      <c r="F159" s="61" t="s">
        <v>297</v>
      </c>
      <c r="G159" s="61" t="s">
        <v>298</v>
      </c>
      <c r="H159" s="124">
        <v>88.02834170778749</v>
      </c>
      <c r="I159" s="124">
        <v>1963.0123379597107</v>
      </c>
      <c r="J159" s="124">
        <v>1104.6411362108788</v>
      </c>
      <c r="K159" s="125">
        <v>9871.9967542324557</v>
      </c>
      <c r="L159" s="125">
        <v>13545.640400186894</v>
      </c>
      <c r="M159" s="126">
        <v>0.29808811883689712</v>
      </c>
      <c r="N159" s="126">
        <v>105.42164453880002</v>
      </c>
      <c r="O159" s="126">
        <v>166.9821897578276</v>
      </c>
      <c r="P159" s="126">
        <v>8.8251191686075696</v>
      </c>
      <c r="Q159" s="127">
        <v>36.245267575951061</v>
      </c>
      <c r="R159" s="128">
        <v>0.20444606646427965</v>
      </c>
      <c r="S159" s="128">
        <v>7.5236889958569267E-2</v>
      </c>
      <c r="T159" s="128">
        <v>3.6777493677138265E-3</v>
      </c>
      <c r="U159" s="129">
        <v>0.10222996112204497</v>
      </c>
      <c r="V159" s="128">
        <v>9.89155839920354E-3</v>
      </c>
    </row>
    <row r="160" spans="1:22" ht="15" customHeight="1">
      <c r="A160" s="65" t="s">
        <v>378</v>
      </c>
      <c r="B160" s="65">
        <v>-23.778213000000001</v>
      </c>
      <c r="C160" s="65">
        <v>31.194759000000001</v>
      </c>
      <c r="D160" s="73" t="s">
        <v>89</v>
      </c>
      <c r="E160" s="65">
        <v>24.7</v>
      </c>
      <c r="F160" s="61" t="s">
        <v>297</v>
      </c>
      <c r="G160" s="61" t="s">
        <v>298</v>
      </c>
      <c r="H160" s="124">
        <v>122.20442406810029</v>
      </c>
      <c r="I160" s="124">
        <v>2913.7827352129661</v>
      </c>
      <c r="J160" s="124">
        <v>1094.2786166048356</v>
      </c>
      <c r="K160" s="125">
        <v>6315.084773742974</v>
      </c>
      <c r="L160" s="125">
        <v>14565.74464121705</v>
      </c>
      <c r="M160" s="126">
        <v>0.18657376276304891</v>
      </c>
      <c r="N160" s="126">
        <v>174.20024294474592</v>
      </c>
      <c r="O160" s="126">
        <v>113.41547912826938</v>
      </c>
      <c r="P160" s="126">
        <v>8.7385040095466024</v>
      </c>
      <c r="Q160" s="127">
        <v>38.093555041992822</v>
      </c>
      <c r="R160" s="128">
        <v>3.2961721075959745E-2</v>
      </c>
      <c r="S160" s="128">
        <v>0.10495509528578831</v>
      </c>
      <c r="T160" s="128">
        <v>8.73103525900501E-3</v>
      </c>
      <c r="U160" s="129">
        <v>8.8144890327016848E-2</v>
      </c>
      <c r="V160" s="128">
        <v>3.2946020278995566E-3</v>
      </c>
    </row>
    <row r="161" spans="1:22" ht="14.25" customHeight="1">
      <c r="A161" s="65" t="s">
        <v>379</v>
      </c>
      <c r="B161" s="61">
        <v>-23.838200000000001</v>
      </c>
      <c r="C161" s="61">
        <v>31.314550000000001</v>
      </c>
      <c r="D161" s="73" t="s">
        <v>89</v>
      </c>
      <c r="E161" s="65">
        <v>25.7</v>
      </c>
      <c r="F161" s="61" t="s">
        <v>297</v>
      </c>
      <c r="G161" s="61" t="s">
        <v>298</v>
      </c>
      <c r="H161" s="124">
        <v>53.834906506298324</v>
      </c>
      <c r="I161" s="124">
        <v>1398.7572283728737</v>
      </c>
      <c r="J161" s="124">
        <v>1093.9456246834184</v>
      </c>
      <c r="K161" s="125">
        <v>15176.901258066513</v>
      </c>
      <c r="L161" s="125">
        <v>8988.5053326982797</v>
      </c>
      <c r="M161" s="126">
        <v>0.44192071590967019</v>
      </c>
      <c r="N161" s="126">
        <v>49.214782916598473</v>
      </c>
      <c r="O161" s="126">
        <v>262.90450128882395</v>
      </c>
      <c r="P161" s="126">
        <v>7.7960493928732992</v>
      </c>
      <c r="Q161" s="127">
        <v>13.198408095511855</v>
      </c>
      <c r="R161" s="128">
        <v>8.65247938126225E-2</v>
      </c>
      <c r="S161" s="128">
        <v>1.2940143565417142</v>
      </c>
      <c r="T161" s="128">
        <v>4.3727527780588766E-3</v>
      </c>
      <c r="U161" s="129">
        <v>0.11848286360411585</v>
      </c>
      <c r="V161" s="128">
        <v>2.0435529130262413E-2</v>
      </c>
    </row>
    <row r="162" spans="1:22" ht="15" customHeight="1">
      <c r="A162" s="65" t="s">
        <v>380</v>
      </c>
      <c r="B162" s="64">
        <v>-24.137788</v>
      </c>
      <c r="C162" s="64">
        <v>30.894624</v>
      </c>
      <c r="D162" s="73" t="s">
        <v>89</v>
      </c>
      <c r="E162" s="65">
        <v>28.5</v>
      </c>
      <c r="F162" s="61" t="s">
        <v>307</v>
      </c>
      <c r="G162" s="61" t="s">
        <v>298</v>
      </c>
      <c r="H162" s="124">
        <v>352.87940469005264</v>
      </c>
      <c r="I162" s="124">
        <v>4637.0402044704224</v>
      </c>
      <c r="J162" s="124">
        <v>695.90688207538676</v>
      </c>
      <c r="K162" s="125">
        <v>13837.307162721261</v>
      </c>
      <c r="L162" s="125">
        <v>11608.402807856146</v>
      </c>
      <c r="M162" s="126">
        <v>1.3476160480831687</v>
      </c>
      <c r="N162" s="126">
        <v>42.398151897147166</v>
      </c>
      <c r="O162" s="126">
        <v>810.40952305978396</v>
      </c>
      <c r="P162" s="126">
        <v>26.655404461492491</v>
      </c>
      <c r="Q162" s="127">
        <v>14.136205818782484</v>
      </c>
      <c r="R162" s="128">
        <v>7.2547496618853222E-2</v>
      </c>
      <c r="S162" s="128">
        <v>0.11071549003590958</v>
      </c>
      <c r="T162" s="128">
        <v>6.8625704005652868E-3</v>
      </c>
      <c r="U162" s="129">
        <v>0.21591554401724072</v>
      </c>
      <c r="V162" s="128">
        <v>1.3566235828152046E-2</v>
      </c>
    </row>
    <row r="163" spans="1:22" ht="15" customHeight="1">
      <c r="A163" s="65" t="s">
        <v>381</v>
      </c>
      <c r="B163" s="64">
        <v>-24.145052</v>
      </c>
      <c r="C163" s="64">
        <v>31.350429999999999</v>
      </c>
      <c r="D163" s="73" t="s">
        <v>89</v>
      </c>
      <c r="E163" s="65">
        <v>28.9</v>
      </c>
      <c r="F163" s="61" t="s">
        <v>297</v>
      </c>
      <c r="G163" s="61" t="s">
        <v>298</v>
      </c>
      <c r="H163" s="124">
        <v>138.94040489195871</v>
      </c>
      <c r="I163" s="124">
        <v>2307.260163555015</v>
      </c>
      <c r="J163" s="124">
        <v>1247.2017232927494</v>
      </c>
      <c r="K163" s="125">
        <v>10849.702375246383</v>
      </c>
      <c r="L163" s="125">
        <v>21014.463563168087</v>
      </c>
      <c r="M163" s="126">
        <v>0.33117593642426263</v>
      </c>
      <c r="N163" s="126">
        <v>81.057660100183654</v>
      </c>
      <c r="O163" s="126">
        <v>211.4575338379112</v>
      </c>
      <c r="P163" s="126">
        <v>12.840017234524082</v>
      </c>
      <c r="Q163" s="127">
        <v>25.750537412033193</v>
      </c>
      <c r="R163" s="128">
        <v>4.5867045042699998E-2</v>
      </c>
      <c r="S163" s="128">
        <v>0.10875305864916683</v>
      </c>
      <c r="T163" s="128">
        <v>5.0541800566335912E-3</v>
      </c>
      <c r="U163" s="129">
        <v>8.7736326140179496E-2</v>
      </c>
      <c r="V163" s="128">
        <v>4.1530331857265058E-3</v>
      </c>
    </row>
    <row r="164" spans="1:22" ht="14.25" customHeight="1">
      <c r="A164" s="65" t="s">
        <v>382</v>
      </c>
      <c r="B164" s="64">
        <v>-24.145052</v>
      </c>
      <c r="C164" s="64">
        <v>31.350429999999999</v>
      </c>
      <c r="D164" s="73" t="s">
        <v>89</v>
      </c>
      <c r="E164" s="65">
        <v>28.9</v>
      </c>
      <c r="F164" s="61" t="s">
        <v>307</v>
      </c>
      <c r="G164" s="61" t="s">
        <v>298</v>
      </c>
      <c r="H164" s="124">
        <v>1974.248400535512</v>
      </c>
      <c r="I164" s="124">
        <v>2628.9234703960765</v>
      </c>
      <c r="J164" s="124">
        <v>627.08952919551894</v>
      </c>
      <c r="K164" s="125">
        <v>9964.7737148398955</v>
      </c>
      <c r="L164" s="125">
        <v>17856.06615702315</v>
      </c>
      <c r="M164" s="126">
        <v>2.5556851662591611</v>
      </c>
      <c r="N164" s="126">
        <v>62.988905819291553</v>
      </c>
      <c r="O164" s="126">
        <v>1242.2368438422234</v>
      </c>
      <c r="P164" s="126">
        <v>45.884730814670483</v>
      </c>
      <c r="Q164" s="127">
        <v>15.590962317585898</v>
      </c>
      <c r="R164" s="128">
        <v>0.35992994498907832</v>
      </c>
      <c r="S164" s="128">
        <v>0.13323313025259953</v>
      </c>
      <c r="T164" s="128">
        <v>8.6930658047058469E-3</v>
      </c>
      <c r="U164" s="129">
        <v>0.520782646204768</v>
      </c>
      <c r="V164" s="128">
        <v>3.2165018401167179E-2</v>
      </c>
    </row>
    <row r="165" spans="1:22" ht="14.25" customHeight="1">
      <c r="A165" s="65" t="s">
        <v>383</v>
      </c>
      <c r="B165" s="65">
        <v>-23.995100000000001</v>
      </c>
      <c r="C165" s="65">
        <v>31.4283</v>
      </c>
      <c r="D165" s="73" t="s">
        <v>89</v>
      </c>
      <c r="E165" s="65">
        <v>30.46</v>
      </c>
      <c r="F165" s="61" t="s">
        <v>297</v>
      </c>
      <c r="G165" s="61" t="s">
        <v>298</v>
      </c>
      <c r="H165" s="124">
        <v>69.393929959248908</v>
      </c>
      <c r="I165" s="124">
        <v>2483.5667015074237</v>
      </c>
      <c r="J165" s="124">
        <v>808.50829796770438</v>
      </c>
      <c r="K165" s="125">
        <v>9620.9531155058812</v>
      </c>
      <c r="L165" s="125">
        <v>8352.8845619610438</v>
      </c>
      <c r="M165" s="126">
        <v>0.167865690874729</v>
      </c>
      <c r="N165" s="126">
        <v>164.71413747794182</v>
      </c>
      <c r="O165" s="126">
        <v>103.14431136574686</v>
      </c>
      <c r="P165" s="126">
        <v>8.8701890796443372</v>
      </c>
      <c r="Q165" s="127">
        <v>48.890445714181276</v>
      </c>
      <c r="R165" s="128">
        <v>3.1442612069289687E-2</v>
      </c>
      <c r="S165" s="128">
        <v>4.6882720354296976E-2</v>
      </c>
      <c r="T165" s="128">
        <v>5.2687287800443393E-3</v>
      </c>
      <c r="U165" s="129">
        <v>8.0121228441238826E-2</v>
      </c>
      <c r="V165" s="128">
        <v>7.1470413848155907E-3</v>
      </c>
    </row>
    <row r="166" spans="1:22" ht="15" customHeight="1">
      <c r="A166" s="65" t="s">
        <v>384</v>
      </c>
      <c r="B166" s="64">
        <v>-24.181906999999999</v>
      </c>
      <c r="C166" s="64">
        <v>31.383745999999999</v>
      </c>
      <c r="D166" s="73" t="s">
        <v>89</v>
      </c>
      <c r="E166" s="65">
        <v>33.4</v>
      </c>
      <c r="F166" s="61" t="s">
        <v>297</v>
      </c>
      <c r="G166" s="61" t="s">
        <v>298</v>
      </c>
      <c r="H166" s="124">
        <v>92.79846059771036</v>
      </c>
      <c r="I166" s="124">
        <v>1431.9939176922646</v>
      </c>
      <c r="J166" s="124">
        <v>888.9841153233275</v>
      </c>
      <c r="K166" s="125">
        <v>8214.3224072360717</v>
      </c>
      <c r="L166" s="125">
        <v>11235.373895884692</v>
      </c>
      <c r="M166" s="126">
        <v>0.26524368423061512</v>
      </c>
      <c r="N166" s="126">
        <v>65.503830452984488</v>
      </c>
      <c r="O166" s="126">
        <v>163.0382365330855</v>
      </c>
      <c r="P166" s="126">
        <v>13.712674195367937</v>
      </c>
      <c r="Q166" s="127">
        <v>9.733020444356832</v>
      </c>
      <c r="R166" s="128">
        <v>6.7429002311824013E-2</v>
      </c>
      <c r="S166" s="128">
        <v>6.2861013215955192E-2</v>
      </c>
      <c r="T166" s="128">
        <v>1.8845117903879768E-3</v>
      </c>
      <c r="U166" s="129">
        <v>8.9773350799710175E-2</v>
      </c>
      <c r="V166" s="128">
        <v>4.2173931954297738E-3</v>
      </c>
    </row>
    <row r="167" spans="1:22" ht="15" customHeight="1">
      <c r="A167" s="65" t="s">
        <v>385</v>
      </c>
      <c r="B167" s="61">
        <v>-23.686630000000001</v>
      </c>
      <c r="C167" s="61">
        <v>31.208269999999999</v>
      </c>
      <c r="D167" s="73" t="s">
        <v>89</v>
      </c>
      <c r="E167" s="65">
        <v>34.61</v>
      </c>
      <c r="F167" s="61" t="s">
        <v>297</v>
      </c>
      <c r="G167" s="61" t="s">
        <v>298</v>
      </c>
      <c r="H167" s="124">
        <v>91.48840751888693</v>
      </c>
      <c r="I167" s="124">
        <v>1745.835159618616</v>
      </c>
      <c r="J167" s="124">
        <v>940.31991981134377</v>
      </c>
      <c r="K167" s="125">
        <v>12446.614137504004</v>
      </c>
      <c r="L167" s="125">
        <v>6553.1135949613881</v>
      </c>
      <c r="M167" s="126">
        <v>0.22107179221435591</v>
      </c>
      <c r="N167" s="126">
        <v>11.577673280053192</v>
      </c>
      <c r="O167" s="126">
        <v>124.07901056831054</v>
      </c>
      <c r="P167" s="126">
        <v>16.874020269890494</v>
      </c>
      <c r="Q167" s="127">
        <v>10.61551377559157</v>
      </c>
      <c r="R167" s="128">
        <v>0.29215297712139532</v>
      </c>
      <c r="S167" s="128">
        <v>6.6341092096954823E-2</v>
      </c>
      <c r="T167" s="128">
        <v>5.7985594685094335E-4</v>
      </c>
      <c r="U167" s="129">
        <v>6.9194768548078267E-2</v>
      </c>
      <c r="V167" s="128">
        <v>3.5179734383407331E-2</v>
      </c>
    </row>
    <row r="168" spans="1:22" ht="15" customHeight="1">
      <c r="A168" s="65" t="s">
        <v>386</v>
      </c>
      <c r="B168" s="64">
        <v>-24.299700000000001</v>
      </c>
      <c r="C168" s="64">
        <v>31.238700000000001</v>
      </c>
      <c r="D168" s="73" t="s">
        <v>89</v>
      </c>
      <c r="E168" s="65">
        <v>35.5</v>
      </c>
      <c r="F168" s="61" t="s">
        <v>307</v>
      </c>
      <c r="G168" s="61" t="s">
        <v>298</v>
      </c>
      <c r="H168" s="124">
        <v>1297.1590572146179</v>
      </c>
      <c r="I168" s="124">
        <v>2484.5035137520072</v>
      </c>
      <c r="J168" s="124">
        <v>922.63292371145621</v>
      </c>
      <c r="K168" s="125">
        <v>7510.6625132902882</v>
      </c>
      <c r="L168" s="125">
        <v>10675.150058950396</v>
      </c>
      <c r="M168" s="126">
        <v>1.6777514067000576</v>
      </c>
      <c r="N168" s="126">
        <v>69.175731804942899</v>
      </c>
      <c r="O168" s="126">
        <v>917.34771539389953</v>
      </c>
      <c r="P168" s="126">
        <v>19.791198528404045</v>
      </c>
      <c r="Q168" s="127">
        <v>19.167245075181899</v>
      </c>
      <c r="R168" s="128">
        <v>0.16421270433428151</v>
      </c>
      <c r="S168" s="128">
        <v>6.8623641219586307E-2</v>
      </c>
      <c r="T168" s="128">
        <v>3.0326073225605595E-3</v>
      </c>
      <c r="U168" s="129">
        <v>0.47704117789439787</v>
      </c>
      <c r="V168" s="128">
        <v>3.5228102683834694E-2</v>
      </c>
    </row>
    <row r="169" spans="1:22" ht="15" customHeight="1">
      <c r="A169" s="65" t="s">
        <v>387</v>
      </c>
      <c r="B169" s="62">
        <v>-23.882490000000001</v>
      </c>
      <c r="C169" s="62">
        <v>31.237880000000001</v>
      </c>
      <c r="D169" s="73" t="s">
        <v>89</v>
      </c>
      <c r="E169" s="65">
        <v>35.630000000000003</v>
      </c>
      <c r="F169" s="61" t="s">
        <v>297</v>
      </c>
      <c r="G169" s="61" t="s">
        <v>298</v>
      </c>
      <c r="H169" s="124">
        <v>167.59184971939914</v>
      </c>
      <c r="I169" s="124">
        <v>909.68866929213084</v>
      </c>
      <c r="J169" s="124">
        <v>840.81052000830584</v>
      </c>
      <c r="K169" s="125">
        <v>10273.504183790816</v>
      </c>
      <c r="L169" s="125">
        <v>8725.805268028098</v>
      </c>
      <c r="M169" s="126">
        <v>0.31024758528507806</v>
      </c>
      <c r="N169" s="126">
        <v>44.506439302765145</v>
      </c>
      <c r="O169" s="126">
        <v>169.4487214009493</v>
      </c>
      <c r="P169" s="126">
        <v>8.3422040442398711</v>
      </c>
      <c r="Q169" s="127">
        <v>26.792480952604134</v>
      </c>
      <c r="R169" s="128">
        <v>3.3433560042882206E-2</v>
      </c>
      <c r="S169" s="128">
        <v>0.13028053537234685</v>
      </c>
      <c r="T169" s="128">
        <v>2.4656211141106674E-3</v>
      </c>
      <c r="U169" s="129">
        <v>9.985159808247325E-2</v>
      </c>
      <c r="V169" s="128">
        <v>5.5967195986034134E-3</v>
      </c>
    </row>
    <row r="170" spans="1:22" ht="15" customHeight="1">
      <c r="A170" s="65" t="s">
        <v>388</v>
      </c>
      <c r="B170" s="64">
        <v>-24.184895000000001</v>
      </c>
      <c r="C170" s="64">
        <v>30.823321</v>
      </c>
      <c r="D170" s="73" t="s">
        <v>89</v>
      </c>
      <c r="E170" s="65">
        <v>37.25</v>
      </c>
      <c r="F170" s="61" t="s">
        <v>294</v>
      </c>
      <c r="G170" s="61" t="s">
        <v>298</v>
      </c>
      <c r="H170" s="124">
        <v>1107.8123366618056</v>
      </c>
      <c r="I170" s="124">
        <v>4132.8405511507699</v>
      </c>
      <c r="J170" s="124">
        <v>851.37076009231293</v>
      </c>
      <c r="K170" s="125">
        <v>3969.0904268772983</v>
      </c>
      <c r="L170" s="125">
        <v>27029.270460292806</v>
      </c>
      <c r="M170" s="126">
        <v>2.6710645633539052</v>
      </c>
      <c r="N170" s="126">
        <v>44.858309947339833</v>
      </c>
      <c r="O170" s="126">
        <v>1337.5841649673778</v>
      </c>
      <c r="P170" s="126">
        <v>13.910217962569007</v>
      </c>
      <c r="Q170" s="127">
        <v>14.110974797874571</v>
      </c>
      <c r="R170" s="128">
        <v>0.19851371955109642</v>
      </c>
      <c r="S170" s="128">
        <v>0.21370576024515631</v>
      </c>
      <c r="T170" s="128">
        <v>7.3006404322480565E-3</v>
      </c>
      <c r="U170" s="129">
        <v>0.54165869320537285</v>
      </c>
      <c r="V170" s="128">
        <v>3.2786117946534341E-2</v>
      </c>
    </row>
    <row r="171" spans="1:22" ht="15" customHeight="1">
      <c r="A171" s="65" t="s">
        <v>390</v>
      </c>
      <c r="B171" s="64">
        <v>-23.776990000000001</v>
      </c>
      <c r="C171" s="64">
        <v>31.419650000000001</v>
      </c>
      <c r="D171" s="73" t="s">
        <v>89</v>
      </c>
      <c r="E171" s="65">
        <v>37.93</v>
      </c>
      <c r="F171" s="61" t="s">
        <v>297</v>
      </c>
      <c r="G171" s="61" t="s">
        <v>298</v>
      </c>
      <c r="H171" s="124">
        <v>53.537364878544928</v>
      </c>
      <c r="I171" s="124">
        <v>2283.9113848134098</v>
      </c>
      <c r="J171" s="124">
        <v>969.32641060942979</v>
      </c>
      <c r="K171" s="125">
        <v>5361.2552730639609</v>
      </c>
      <c r="L171" s="125">
        <v>16330.535993743053</v>
      </c>
      <c r="M171" s="126">
        <v>0.18896757006371934</v>
      </c>
      <c r="N171" s="126">
        <v>16.957860850421763</v>
      </c>
      <c r="O171" s="126">
        <v>103.47420878880943</v>
      </c>
      <c r="P171" s="126">
        <v>8.7529869757330729</v>
      </c>
      <c r="Q171" s="127">
        <v>21.558651366418012</v>
      </c>
      <c r="R171" s="128">
        <v>2.4408805045762164E-2</v>
      </c>
      <c r="S171" s="128">
        <v>0.16502866594589857</v>
      </c>
      <c r="T171" s="128">
        <v>9.2739011957133194E-4</v>
      </c>
      <c r="U171" s="129">
        <v>4.7533982507413232E-2</v>
      </c>
      <c r="V171" s="128">
        <v>3.6501921664858069E-3</v>
      </c>
    </row>
    <row r="172" spans="1:22" ht="15" customHeight="1">
      <c r="A172" s="65" t="s">
        <v>391</v>
      </c>
      <c r="B172" s="64">
        <v>-24.214963999999998</v>
      </c>
      <c r="C172" s="64">
        <v>31.415296000000001</v>
      </c>
      <c r="D172" s="73" t="s">
        <v>89</v>
      </c>
      <c r="E172" s="65">
        <v>38.299999999999997</v>
      </c>
      <c r="F172" s="61" t="s">
        <v>297</v>
      </c>
      <c r="G172" s="61" t="s">
        <v>298</v>
      </c>
      <c r="H172" s="124">
        <v>118.01329112052545</v>
      </c>
      <c r="I172" s="124">
        <v>2730.2559836381292</v>
      </c>
      <c r="J172" s="124">
        <v>1012.5685531070031</v>
      </c>
      <c r="K172" s="125">
        <v>10015.914237901528</v>
      </c>
      <c r="L172" s="125">
        <v>24971.222154412</v>
      </c>
      <c r="M172" s="126">
        <v>0.35990718576169306</v>
      </c>
      <c r="N172" s="126">
        <v>108.88150940521534</v>
      </c>
      <c r="O172" s="126">
        <v>197.14074337765157</v>
      </c>
      <c r="P172" s="126">
        <v>10.431289053919953</v>
      </c>
      <c r="Q172" s="127">
        <v>27.987716746705004</v>
      </c>
      <c r="R172" s="128">
        <v>3.5617327203538336E-2</v>
      </c>
      <c r="S172" s="128">
        <v>0.27286259162247822</v>
      </c>
      <c r="T172" s="128">
        <v>3.7301107802900158E-3</v>
      </c>
      <c r="U172" s="129">
        <v>0.10148581327703951</v>
      </c>
      <c r="V172" s="128">
        <v>6.9076145453214411E-3</v>
      </c>
    </row>
    <row r="173" spans="1:22" ht="15" customHeight="1">
      <c r="A173" s="65" t="s">
        <v>392</v>
      </c>
      <c r="B173" s="64">
        <v>-24.214963999999998</v>
      </c>
      <c r="C173" s="64">
        <v>31.415296000000001</v>
      </c>
      <c r="D173" s="73" t="s">
        <v>89</v>
      </c>
      <c r="E173" s="65">
        <v>38.299999999999997</v>
      </c>
      <c r="F173" s="61" t="s">
        <v>297</v>
      </c>
      <c r="G173" s="61" t="s">
        <v>298</v>
      </c>
      <c r="H173" s="124">
        <v>484.4400040668495</v>
      </c>
      <c r="I173" s="124">
        <v>3383.589699932048</v>
      </c>
      <c r="J173" s="124">
        <v>1959.893696256813</v>
      </c>
      <c r="K173" s="125">
        <v>14367.6254845435</v>
      </c>
      <c r="L173" s="125">
        <v>21137.385531621079</v>
      </c>
      <c r="M173" s="126">
        <v>0.25078335099021581</v>
      </c>
      <c r="N173" s="126">
        <v>84.611267457120306</v>
      </c>
      <c r="O173" s="126">
        <v>143.21467814986488</v>
      </c>
      <c r="P173" s="126">
        <v>11.316725701399937</v>
      </c>
      <c r="Q173" s="127">
        <v>29.010904214349946</v>
      </c>
      <c r="R173" s="128">
        <v>2.3058467565763061E-2</v>
      </c>
      <c r="S173" s="128">
        <v>0.18421025566797977</v>
      </c>
      <c r="T173" s="128">
        <v>7.1527277705056751E-3</v>
      </c>
      <c r="U173" s="129">
        <v>9.1546977730846205E-2</v>
      </c>
      <c r="V173" s="128">
        <v>4.3991413259636368E-3</v>
      </c>
    </row>
    <row r="174" spans="1:22" ht="15" customHeight="1">
      <c r="A174" s="65" t="s">
        <v>393</v>
      </c>
      <c r="B174" s="65">
        <v>-23.955169999999999</v>
      </c>
      <c r="C174" s="65">
        <v>31.5016</v>
      </c>
      <c r="D174" s="73" t="s">
        <v>89</v>
      </c>
      <c r="E174" s="65">
        <v>38.44</v>
      </c>
      <c r="F174" s="61" t="s">
        <v>297</v>
      </c>
      <c r="G174" s="61" t="s">
        <v>298</v>
      </c>
      <c r="H174" s="124">
        <v>222.77239601186244</v>
      </c>
      <c r="I174" s="124">
        <v>2318.913368770327</v>
      </c>
      <c r="J174" s="124">
        <v>938.2309927605736</v>
      </c>
      <c r="K174" s="125">
        <v>5381.4459406767755</v>
      </c>
      <c r="L174" s="125">
        <v>13552.303067214274</v>
      </c>
      <c r="M174" s="126">
        <v>0.21655547820728469</v>
      </c>
      <c r="N174" s="126">
        <v>115.51286253382061</v>
      </c>
      <c r="O174" s="126">
        <v>125.81198137660898</v>
      </c>
      <c r="P174" s="126">
        <v>14.103189594715801</v>
      </c>
      <c r="Q174" s="127">
        <v>27.923658654499395</v>
      </c>
      <c r="R174" s="128">
        <v>3.2989989923856891E-2</v>
      </c>
      <c r="S174" s="128">
        <v>6.9651757185947974E-2</v>
      </c>
      <c r="T174" s="128">
        <v>3.2633876698223503E-3</v>
      </c>
      <c r="U174" s="129">
        <v>7.0044642629757584E-2</v>
      </c>
      <c r="V174" s="128">
        <v>3.1895274399018022E-3</v>
      </c>
    </row>
    <row r="175" spans="1:22" ht="15" customHeight="1">
      <c r="A175" s="65" t="s">
        <v>394</v>
      </c>
      <c r="B175" s="64">
        <v>-24.3582</v>
      </c>
      <c r="C175" s="64">
        <v>31.255400000000002</v>
      </c>
      <c r="D175" s="73" t="s">
        <v>89</v>
      </c>
      <c r="E175" s="65">
        <v>42.5</v>
      </c>
      <c r="F175" s="61" t="s">
        <v>307</v>
      </c>
      <c r="G175" s="61" t="s">
        <v>298</v>
      </c>
      <c r="H175" s="124">
        <v>1797.147521820156</v>
      </c>
      <c r="I175" s="124">
        <v>4309.2497386323594</v>
      </c>
      <c r="J175" s="124">
        <v>695.64653932125532</v>
      </c>
      <c r="K175" s="125">
        <v>7445.815093271146</v>
      </c>
      <c r="L175" s="125">
        <v>21153.150611637178</v>
      </c>
      <c r="M175" s="126">
        <v>1.7310678968945143</v>
      </c>
      <c r="N175" s="126">
        <v>57.007435758349565</v>
      </c>
      <c r="O175" s="126">
        <v>856.2463698496274</v>
      </c>
      <c r="P175" s="126">
        <v>26.674498407054696</v>
      </c>
      <c r="Q175" s="127">
        <v>16.468267991998147</v>
      </c>
      <c r="R175" s="128">
        <v>0.10372010296142181</v>
      </c>
      <c r="S175" s="128">
        <v>5.9816911181540866E-2</v>
      </c>
      <c r="T175" s="128">
        <v>5.4562707213378896E-3</v>
      </c>
      <c r="U175" s="129">
        <v>0.44099667908060514</v>
      </c>
      <c r="V175" s="128">
        <v>2.2350155626753136E-2</v>
      </c>
    </row>
    <row r="176" spans="1:22" ht="15" customHeight="1">
      <c r="A176" s="65" t="s">
        <v>395</v>
      </c>
      <c r="B176" s="64">
        <v>-24.3582</v>
      </c>
      <c r="C176" s="64">
        <v>31.255400000000002</v>
      </c>
      <c r="D176" s="73" t="s">
        <v>89</v>
      </c>
      <c r="E176" s="65">
        <v>42.5</v>
      </c>
      <c r="F176" s="61" t="s">
        <v>307</v>
      </c>
      <c r="G176" s="61" t="s">
        <v>298</v>
      </c>
      <c r="H176" s="124">
        <v>2084.4443480678401</v>
      </c>
      <c r="I176" s="124">
        <v>2737.7192674608045</v>
      </c>
      <c r="J176" s="124">
        <v>817.15475501888204</v>
      </c>
      <c r="K176" s="125">
        <v>10940.196336912086</v>
      </c>
      <c r="L176" s="125">
        <v>23749.172540655865</v>
      </c>
      <c r="M176" s="126">
        <v>1.6305799308154902</v>
      </c>
      <c r="N176" s="126">
        <v>92.611339268109631</v>
      </c>
      <c r="O176" s="126">
        <v>908.69294216822163</v>
      </c>
      <c r="P176" s="126">
        <v>24.442984570343604</v>
      </c>
      <c r="Q176" s="127">
        <v>17.654682859231581</v>
      </c>
      <c r="R176" s="128">
        <v>0.14778594724059615</v>
      </c>
      <c r="S176" s="128">
        <v>0.16362472840900336</v>
      </c>
      <c r="T176" s="128">
        <v>5.2335131903901875E-3</v>
      </c>
      <c r="U176" s="129">
        <v>0.4343418890040357</v>
      </c>
      <c r="V176" s="128">
        <v>2.1886780647292051E-2</v>
      </c>
    </row>
    <row r="177" spans="1:22" ht="15" customHeight="1">
      <c r="A177" s="65" t="s">
        <v>396</v>
      </c>
      <c r="B177" s="61">
        <v>-23.602419999999999</v>
      </c>
      <c r="C177" s="61">
        <v>31.224489999999999</v>
      </c>
      <c r="D177" s="73" t="s">
        <v>89</v>
      </c>
      <c r="E177" s="65">
        <v>44.07</v>
      </c>
      <c r="F177" s="61" t="s">
        <v>297</v>
      </c>
      <c r="G177" s="61" t="s">
        <v>298</v>
      </c>
      <c r="H177" s="124">
        <v>171.18594042956701</v>
      </c>
      <c r="I177" s="124">
        <v>1622.6262613335316</v>
      </c>
      <c r="J177" s="124">
        <v>813.08248752525674</v>
      </c>
      <c r="K177" s="125">
        <v>11263.206558498303</v>
      </c>
      <c r="L177" s="125">
        <v>10014.556036045038</v>
      </c>
      <c r="M177" s="126">
        <v>0.4077610165383263</v>
      </c>
      <c r="N177" s="126">
        <v>41.455382326251495</v>
      </c>
      <c r="O177" s="126">
        <v>233.93071091099051</v>
      </c>
      <c r="P177" s="126">
        <v>11.511942998928037</v>
      </c>
      <c r="Q177" s="127">
        <v>25.130407591077759</v>
      </c>
      <c r="R177" s="128">
        <v>1.8896085377137019E-2</v>
      </c>
      <c r="S177" s="128">
        <v>0.1235782603171144</v>
      </c>
      <c r="T177" s="128">
        <v>1.5224584078901797E-3</v>
      </c>
      <c r="U177" s="129">
        <v>9.7512772711616263E-2</v>
      </c>
      <c r="V177" s="128">
        <v>5.1592336283346665E-3</v>
      </c>
    </row>
    <row r="178" spans="1:22" ht="15" customHeight="1">
      <c r="A178" s="65" t="s">
        <v>397</v>
      </c>
      <c r="B178" s="65">
        <v>-23.955169999999999</v>
      </c>
      <c r="C178" s="65">
        <v>31.58</v>
      </c>
      <c r="D178" s="73" t="s">
        <v>89</v>
      </c>
      <c r="E178" s="65">
        <v>46.05</v>
      </c>
      <c r="F178" s="61" t="s">
        <v>297</v>
      </c>
      <c r="G178" s="61" t="s">
        <v>298</v>
      </c>
      <c r="H178" s="124">
        <v>118.1667239342425</v>
      </c>
      <c r="I178" s="124">
        <v>1944.3989460756534</v>
      </c>
      <c r="J178" s="124">
        <v>944.23836494956458</v>
      </c>
      <c r="K178" s="125">
        <v>3445.3785689137744</v>
      </c>
      <c r="L178" s="125">
        <v>15656.948631215842</v>
      </c>
      <c r="M178" s="126">
        <v>0.12274099670736041</v>
      </c>
      <c r="N178" s="126">
        <v>37.995564726066</v>
      </c>
      <c r="O178" s="126">
        <v>78.689819564634334</v>
      </c>
      <c r="P178" s="126">
        <v>11.155715518335503</v>
      </c>
      <c r="Q178" s="127">
        <v>36.859624262222582</v>
      </c>
      <c r="R178" s="128">
        <v>2.4131523440214037E-2</v>
      </c>
      <c r="S178" s="128">
        <v>0.14144648974688057</v>
      </c>
      <c r="T178" s="128">
        <v>3.6000766054292417E-3</v>
      </c>
      <c r="U178" s="129">
        <v>5.5809465451182316E-2</v>
      </c>
      <c r="V178" s="128">
        <v>1.7513988121652714E-3</v>
      </c>
    </row>
    <row r="179" spans="1:22" ht="15" customHeight="1">
      <c r="A179" s="65" t="s">
        <v>398</v>
      </c>
      <c r="B179" s="64">
        <v>-24.4101</v>
      </c>
      <c r="C179" s="64">
        <v>31.268599999999999</v>
      </c>
      <c r="D179" s="73" t="s">
        <v>89</v>
      </c>
      <c r="E179" s="65">
        <v>48.6</v>
      </c>
      <c r="F179" s="61" t="s">
        <v>307</v>
      </c>
      <c r="G179" s="61" t="s">
        <v>298</v>
      </c>
      <c r="H179" s="124">
        <v>668.0963075763766</v>
      </c>
      <c r="I179" s="124">
        <v>2698.3291751008951</v>
      </c>
      <c r="J179" s="124">
        <v>498.32285258500144</v>
      </c>
      <c r="K179" s="125">
        <v>8106.0520122993112</v>
      </c>
      <c r="L179" s="125">
        <v>21663.791449032215</v>
      </c>
      <c r="M179" s="126">
        <v>0.600025230436257</v>
      </c>
      <c r="N179" s="126">
        <v>121.52842615691512</v>
      </c>
      <c r="O179" s="126">
        <v>317.96307081844452</v>
      </c>
      <c r="P179" s="126">
        <v>32.551793755995817</v>
      </c>
      <c r="Q179" s="127">
        <v>12.571258618036389</v>
      </c>
      <c r="R179" s="128">
        <v>4.7579639330228553E-2</v>
      </c>
      <c r="S179" s="128">
        <v>4.961463535369013E-2</v>
      </c>
      <c r="T179" s="128">
        <v>7.7258910030034312E-3</v>
      </c>
      <c r="U179" s="129">
        <v>0.19861559117517119</v>
      </c>
      <c r="V179" s="128">
        <v>9.0110674997275798E-3</v>
      </c>
    </row>
    <row r="180" spans="1:22" ht="15" customHeight="1">
      <c r="A180" s="65" t="s">
        <v>399</v>
      </c>
      <c r="B180" s="61">
        <v>-24.283770000000001</v>
      </c>
      <c r="C180" s="61">
        <v>31.488589999999999</v>
      </c>
      <c r="D180" s="73" t="s">
        <v>89</v>
      </c>
      <c r="E180" s="65">
        <v>48.8</v>
      </c>
      <c r="F180" s="61" t="s">
        <v>297</v>
      </c>
      <c r="G180" s="61" t="s">
        <v>298</v>
      </c>
      <c r="H180" s="124">
        <v>48.418694976496198</v>
      </c>
      <c r="I180" s="124">
        <v>1863.5902138197152</v>
      </c>
      <c r="J180" s="124">
        <v>1102.4700297717177</v>
      </c>
      <c r="K180" s="125">
        <v>8860.4481153592351</v>
      </c>
      <c r="L180" s="125">
        <v>13619.288728579919</v>
      </c>
      <c r="M180" s="126">
        <v>0.13576812901456503</v>
      </c>
      <c r="N180" s="126">
        <v>93.278053437296762</v>
      </c>
      <c r="O180" s="126">
        <v>84.140253829575244</v>
      </c>
      <c r="P180" s="126">
        <v>8.9144331366572338</v>
      </c>
      <c r="Q180" s="127">
        <v>45.255681434461906</v>
      </c>
      <c r="R180" s="128">
        <v>3.1513658087640672E-2</v>
      </c>
      <c r="S180" s="128">
        <v>0.56518793159651515</v>
      </c>
      <c r="T180" s="128">
        <v>3.7359796291623962E-3</v>
      </c>
      <c r="U180" s="129">
        <v>8.4464949232530187E-2</v>
      </c>
      <c r="V180" s="128">
        <v>2.3116622343722842E-2</v>
      </c>
    </row>
    <row r="181" spans="1:22" ht="15" customHeight="1">
      <c r="A181" s="65" t="s">
        <v>400</v>
      </c>
      <c r="B181" s="61">
        <v>-23.692340000000002</v>
      </c>
      <c r="C181" s="61">
        <v>31.540420000000001</v>
      </c>
      <c r="D181" s="73" t="s">
        <v>89</v>
      </c>
      <c r="E181" s="65">
        <v>53.17</v>
      </c>
      <c r="F181" s="61" t="s">
        <v>297</v>
      </c>
      <c r="G181" s="61" t="s">
        <v>298</v>
      </c>
      <c r="H181" s="124">
        <v>58.586776920378647</v>
      </c>
      <c r="I181" s="124">
        <v>1368.5632447510784</v>
      </c>
      <c r="J181" s="124">
        <v>1173.3981120497497</v>
      </c>
      <c r="K181" s="125">
        <v>11784.315345022378</v>
      </c>
      <c r="L181" s="125">
        <v>10809.27304274921</v>
      </c>
      <c r="M181" s="126">
        <v>0.3696321894020545</v>
      </c>
      <c r="N181" s="126">
        <v>25.904303247955788</v>
      </c>
      <c r="O181" s="126">
        <v>233.37200792523714</v>
      </c>
      <c r="P181" s="126">
        <v>8.7189033181170199</v>
      </c>
      <c r="Q181" s="127">
        <v>24.516849340779231</v>
      </c>
      <c r="R181" s="128">
        <v>2.8721545850405719E-2</v>
      </c>
      <c r="S181" s="128">
        <v>0.62767466651647952</v>
      </c>
      <c r="T181" s="128">
        <v>-3.5238965570769652E-5</v>
      </c>
      <c r="U181" s="129">
        <v>6.8320513081332829E-2</v>
      </c>
      <c r="V181" s="128">
        <v>2.7024734796531427E-3</v>
      </c>
    </row>
    <row r="182" spans="1:22" ht="15" customHeight="1">
      <c r="A182" s="65" t="s">
        <v>401</v>
      </c>
      <c r="B182" s="65">
        <v>-24.321290000000001</v>
      </c>
      <c r="C182" s="65">
        <v>31.52937</v>
      </c>
      <c r="D182" s="73" t="s">
        <v>89</v>
      </c>
      <c r="E182" s="65">
        <v>54.9</v>
      </c>
      <c r="F182" s="61" t="s">
        <v>297</v>
      </c>
      <c r="G182" s="61" t="s">
        <v>298</v>
      </c>
      <c r="H182" s="124">
        <v>246.88205874341679</v>
      </c>
      <c r="I182" s="124">
        <v>1953.1480294662217</v>
      </c>
      <c r="J182" s="124">
        <v>756.39167147098863</v>
      </c>
      <c r="K182" s="125">
        <v>6999.164987596303</v>
      </c>
      <c r="L182" s="125">
        <v>15160.014632059016</v>
      </c>
      <c r="M182" s="126">
        <v>0.22257453056793117</v>
      </c>
      <c r="N182" s="126">
        <v>128.36658021821685</v>
      </c>
      <c r="O182" s="126">
        <v>129.63115472738878</v>
      </c>
      <c r="P182" s="126">
        <v>12.585625268113571</v>
      </c>
      <c r="Q182" s="127">
        <v>31.772997016580476</v>
      </c>
      <c r="R182" s="128">
        <v>3.3260906197304152E-2</v>
      </c>
      <c r="S182" s="128">
        <v>5.3814570250211455E-2</v>
      </c>
      <c r="T182" s="128">
        <v>5.9085887017847078E-3</v>
      </c>
      <c r="U182" s="129">
        <v>0.12144680693242435</v>
      </c>
      <c r="V182" s="128">
        <v>4.5606842533662375E-3</v>
      </c>
    </row>
    <row r="183" spans="1:22" ht="14.25" customHeight="1">
      <c r="A183" s="65" t="s">
        <v>402</v>
      </c>
      <c r="B183" s="61">
        <v>-23.292359999999999</v>
      </c>
      <c r="C183" s="61">
        <v>31.250419999999998</v>
      </c>
      <c r="D183" s="73" t="s">
        <v>89</v>
      </c>
      <c r="E183" s="65">
        <v>77.05</v>
      </c>
      <c r="F183" s="61" t="s">
        <v>645</v>
      </c>
      <c r="G183" s="61" t="s">
        <v>298</v>
      </c>
      <c r="H183" s="124">
        <v>74.513128031544483</v>
      </c>
      <c r="I183" s="124">
        <v>4314.1066387071751</v>
      </c>
      <c r="J183" s="124">
        <v>967.31389348269875</v>
      </c>
      <c r="K183" s="125">
        <v>11398.365177812995</v>
      </c>
      <c r="L183" s="125">
        <v>19508.998106722036</v>
      </c>
      <c r="M183" s="126">
        <v>0.22408535828869502</v>
      </c>
      <c r="N183" s="126">
        <v>135.44297051256871</v>
      </c>
      <c r="O183" s="126">
        <v>122.95737261672294</v>
      </c>
      <c r="P183" s="126">
        <v>12.282716052551194</v>
      </c>
      <c r="Q183" s="127">
        <v>34.245031779022597</v>
      </c>
      <c r="R183" s="128">
        <v>2.9604786720012245E-2</v>
      </c>
      <c r="S183" s="128">
        <v>5.7920607653496166E-2</v>
      </c>
      <c r="T183" s="128">
        <v>3.733508314790337E-3</v>
      </c>
      <c r="U183" s="129">
        <v>0.10043944064665626</v>
      </c>
      <c r="V183" s="128">
        <v>2.8088443638403363E-3</v>
      </c>
    </row>
    <row r="184" spans="1:22">
      <c r="A184" s="134"/>
      <c r="B184" s="134"/>
      <c r="C184" s="134"/>
      <c r="D184" s="134"/>
      <c r="E184" s="134"/>
    </row>
    <row r="185" spans="1:22">
      <c r="A185" s="134"/>
      <c r="B185" s="134"/>
      <c r="C185" s="134"/>
      <c r="D185" s="134"/>
      <c r="E185" s="134"/>
    </row>
    <row r="186" spans="1:22">
      <c r="A186" s="61"/>
      <c r="B186" s="61"/>
      <c r="C186" s="61"/>
      <c r="D186" s="61" t="s">
        <v>647</v>
      </c>
      <c r="E186" s="61"/>
      <c r="F186" s="61" t="s">
        <v>646</v>
      </c>
      <c r="G186" s="61" t="s">
        <v>416</v>
      </c>
      <c r="H186" s="117">
        <f>MEDIAN(H109:H141)</f>
        <v>214.89649984511146</v>
      </c>
      <c r="I186" s="117">
        <f t="shared" ref="I186:V186" si="2">MEDIAN(I109:I141)</f>
        <v>3777.3629994719668</v>
      </c>
      <c r="J186" s="117">
        <f t="shared" si="2"/>
        <v>1085.9511091917286</v>
      </c>
      <c r="K186" s="117">
        <f t="shared" si="2"/>
        <v>8330.2389529458869</v>
      </c>
      <c r="L186" s="117">
        <f t="shared" si="2"/>
        <v>19392.295896550855</v>
      </c>
      <c r="M186" s="117">
        <f t="shared" si="2"/>
        <v>0.94850218837438316</v>
      </c>
      <c r="N186" s="117">
        <f t="shared" si="2"/>
        <v>43.592376438522294</v>
      </c>
      <c r="O186" s="117">
        <f t="shared" si="2"/>
        <v>661.75666078278482</v>
      </c>
      <c r="P186" s="117">
        <f t="shared" si="2"/>
        <v>23.94715558631184</v>
      </c>
      <c r="Q186" s="117">
        <f t="shared" si="2"/>
        <v>14.663142725319089</v>
      </c>
      <c r="R186" s="117">
        <f t="shared" si="2"/>
        <v>8.8806345231623146E-2</v>
      </c>
      <c r="S186" s="117">
        <f t="shared" si="2"/>
        <v>7.7611429155359832E-2</v>
      </c>
      <c r="T186" s="117">
        <f t="shared" si="2"/>
        <v>1.7454656786858921E-2</v>
      </c>
      <c r="U186" s="117">
        <f t="shared" si="2"/>
        <v>0.23755927747123226</v>
      </c>
      <c r="V186" s="117">
        <f t="shared" si="2"/>
        <v>5.1119674440298087E-2</v>
      </c>
    </row>
    <row r="187" spans="1:22">
      <c r="A187" s="61"/>
      <c r="B187" s="65"/>
      <c r="C187" s="65"/>
      <c r="D187" s="65"/>
      <c r="E187" s="61"/>
      <c r="F187" s="61" t="s">
        <v>646</v>
      </c>
      <c r="G187" s="61" t="s">
        <v>417</v>
      </c>
      <c r="H187" s="118">
        <f>MEDIAN(H142:H183)</f>
        <v>120.1855740011714</v>
      </c>
      <c r="I187" s="118">
        <f t="shared" ref="I187:V187" si="3">MEDIAN(I142:I183)</f>
        <v>2477.7139440071269</v>
      </c>
      <c r="J187" s="118">
        <f t="shared" si="3"/>
        <v>887.85891086661513</v>
      </c>
      <c r="K187" s="118">
        <f t="shared" si="3"/>
        <v>9240.7006154325572</v>
      </c>
      <c r="L187" s="118">
        <f t="shared" si="3"/>
        <v>15408.481631637429</v>
      </c>
      <c r="M187" s="118">
        <f t="shared" si="3"/>
        <v>0.34358477688829414</v>
      </c>
      <c r="N187" s="118">
        <f t="shared" si="3"/>
        <v>66.734145628355208</v>
      </c>
      <c r="O187" s="118">
        <f t="shared" si="3"/>
        <v>222.41477088157416</v>
      </c>
      <c r="P187" s="118">
        <f t="shared" si="3"/>
        <v>13.811446078968473</v>
      </c>
      <c r="Q187" s="118">
        <f t="shared" si="3"/>
        <v>20.53663026116833</v>
      </c>
      <c r="R187" s="118">
        <f t="shared" si="3"/>
        <v>4.561579865106212E-2</v>
      </c>
      <c r="S187" s="118">
        <f t="shared" si="3"/>
        <v>9.4048497397824171E-2</v>
      </c>
      <c r="T187" s="118">
        <f t="shared" si="3"/>
        <v>5.0096732252547464E-3</v>
      </c>
      <c r="U187" s="118">
        <f t="shared" si="3"/>
        <v>0.11987447447131577</v>
      </c>
      <c r="V187" s="118">
        <f t="shared" si="3"/>
        <v>9.7335015827664552E-3</v>
      </c>
    </row>
    <row r="188" spans="1:22">
      <c r="A188" s="134"/>
      <c r="B188" s="134"/>
      <c r="C188" s="134"/>
      <c r="D188" s="134"/>
      <c r="E188" s="134"/>
    </row>
    <row r="189" spans="1:22">
      <c r="A189" s="134"/>
      <c r="B189" s="134"/>
      <c r="C189" s="134"/>
      <c r="D189" s="134"/>
      <c r="E189" s="134"/>
    </row>
    <row r="190" spans="1:22">
      <c r="A190" s="134"/>
      <c r="B190" s="134"/>
      <c r="C190" s="134"/>
      <c r="D190" s="134"/>
      <c r="E190" s="134"/>
    </row>
    <row r="191" spans="1:22">
      <c r="A191" s="134"/>
      <c r="B191" s="134"/>
      <c r="C191" s="134"/>
      <c r="D191" s="134"/>
      <c r="E191" s="134"/>
    </row>
    <row r="192" spans="1:22">
      <c r="A192" s="134"/>
      <c r="B192" s="134"/>
      <c r="C192" s="134"/>
      <c r="D192" s="134"/>
      <c r="E192" s="134"/>
    </row>
    <row r="193" spans="1:5">
      <c r="A193" s="134"/>
      <c r="B193" s="134"/>
      <c r="C193" s="134"/>
      <c r="D193" s="134"/>
      <c r="E193" s="134"/>
    </row>
    <row r="194" spans="1:5">
      <c r="A194" s="134"/>
      <c r="B194" s="134"/>
      <c r="C194" s="134"/>
      <c r="D194" s="134"/>
      <c r="E194" s="134"/>
    </row>
    <row r="195" spans="1:5">
      <c r="A195" s="134"/>
      <c r="B195" s="134"/>
      <c r="C195" s="134"/>
      <c r="D195" s="134"/>
      <c r="E195" s="134"/>
    </row>
    <row r="196" spans="1:5">
      <c r="A196" s="134"/>
      <c r="B196" s="134"/>
      <c r="C196" s="134"/>
      <c r="D196" s="134"/>
      <c r="E196" s="134"/>
    </row>
    <row r="197" spans="1:5">
      <c r="A197" s="134"/>
      <c r="B197" s="134"/>
      <c r="C197" s="134"/>
      <c r="D197" s="134"/>
      <c r="E197" s="134"/>
    </row>
    <row r="198" spans="1:5">
      <c r="A198" s="134"/>
      <c r="B198" s="134"/>
      <c r="C198" s="134"/>
      <c r="D198" s="134"/>
      <c r="E198" s="134"/>
    </row>
    <row r="199" spans="1:5">
      <c r="A199" s="134"/>
      <c r="B199" s="134"/>
      <c r="C199" s="134"/>
      <c r="D199" s="134"/>
      <c r="E199" s="134"/>
    </row>
    <row r="200" spans="1:5">
      <c r="A200" s="134"/>
      <c r="B200" s="134"/>
      <c r="C200" s="134"/>
      <c r="D200" s="134"/>
      <c r="E200" s="134"/>
    </row>
    <row r="201" spans="1:5">
      <c r="A201" s="134"/>
      <c r="B201" s="134"/>
      <c r="C201" s="134"/>
      <c r="D201" s="134"/>
      <c r="E201" s="134"/>
    </row>
    <row r="202" spans="1:5">
      <c r="A202" s="134"/>
      <c r="B202" s="134"/>
      <c r="C202" s="134"/>
      <c r="D202" s="134"/>
      <c r="E202" s="134"/>
    </row>
    <row r="203" spans="1:5">
      <c r="A203" s="134"/>
      <c r="B203" s="134"/>
      <c r="C203" s="134"/>
      <c r="D203" s="134"/>
      <c r="E203" s="134"/>
    </row>
    <row r="204" spans="1:5">
      <c r="A204" s="134"/>
      <c r="B204" s="134"/>
      <c r="C204" s="134"/>
      <c r="D204" s="134"/>
      <c r="E204" s="134"/>
    </row>
    <row r="205" spans="1:5">
      <c r="A205" s="134"/>
      <c r="B205" s="134"/>
      <c r="C205" s="134"/>
      <c r="D205" s="134"/>
      <c r="E205" s="134"/>
    </row>
    <row r="206" spans="1:5">
      <c r="A206" s="134"/>
      <c r="B206" s="134"/>
      <c r="C206" s="134"/>
      <c r="D206" s="134"/>
      <c r="E206" s="134"/>
    </row>
    <row r="207" spans="1:5">
      <c r="A207" s="134"/>
      <c r="B207" s="134"/>
      <c r="C207" s="134"/>
      <c r="D207" s="134"/>
      <c r="E207" s="134"/>
    </row>
    <row r="208" spans="1:5">
      <c r="A208" s="134"/>
      <c r="B208" s="134"/>
      <c r="C208" s="134"/>
      <c r="D208" s="134"/>
      <c r="E208" s="134"/>
    </row>
    <row r="209" spans="1:5">
      <c r="A209" s="134"/>
      <c r="B209" s="134"/>
      <c r="C209" s="134"/>
      <c r="D209" s="134"/>
      <c r="E209" s="134"/>
    </row>
    <row r="210" spans="1:5">
      <c r="B210" s="134"/>
      <c r="C210" s="134"/>
      <c r="D210" s="134"/>
    </row>
  </sheetData>
  <sortState xmlns:xlrd2="http://schemas.microsoft.com/office/spreadsheetml/2017/richdata2" ref="A109:W183">
    <sortCondition ref="D109:D183"/>
  </sortState>
  <mergeCells count="1">
    <mergeCell ref="B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1"/>
  <sheetViews>
    <sheetView showGridLines="0" workbookViewId="0">
      <selection activeCell="F40" sqref="F40:U41"/>
    </sheetView>
  </sheetViews>
  <sheetFormatPr defaultRowHeight="15"/>
  <cols>
    <col min="1" max="1" width="12.140625" style="66" bestFit="1" customWidth="1"/>
    <col min="2" max="2" width="12.7109375" style="66" bestFit="1" customWidth="1"/>
    <col min="3" max="3" width="12" style="66" bestFit="1" customWidth="1"/>
    <col min="4" max="4" width="15.140625" style="66" bestFit="1" customWidth="1"/>
    <col min="5" max="5" width="9" style="66" bestFit="1" customWidth="1"/>
    <col min="6" max="6" width="4.5703125" style="89" bestFit="1" customWidth="1"/>
    <col min="7" max="7" width="5.42578125" style="89" bestFit="1" customWidth="1"/>
    <col min="8" max="8" width="5.42578125" style="95" bestFit="1" customWidth="1"/>
    <col min="9" max="11" width="5.42578125" style="96" bestFit="1" customWidth="1"/>
    <col min="12" max="12" width="4.85546875" style="96" bestFit="1" customWidth="1"/>
    <col min="13" max="13" width="4.85546875" style="95" bestFit="1" customWidth="1"/>
    <col min="14" max="14" width="5" style="95" bestFit="1" customWidth="1"/>
    <col min="15" max="15" width="5.5703125" style="95" bestFit="1" customWidth="1"/>
    <col min="16" max="18" width="4.85546875" style="95" bestFit="1" customWidth="1"/>
    <col min="19" max="20" width="5.5703125" style="95" bestFit="1" customWidth="1"/>
    <col min="21" max="21" width="6.5703125" style="95" bestFit="1" customWidth="1"/>
    <col min="22" max="16384" width="9.140625" style="59"/>
  </cols>
  <sheetData>
    <row r="1" spans="1:21" ht="30">
      <c r="A1" s="81" t="s">
        <v>406</v>
      </c>
      <c r="B1" s="255" t="s">
        <v>291</v>
      </c>
      <c r="C1" s="255"/>
      <c r="D1" s="71" t="s">
        <v>149</v>
      </c>
      <c r="F1" s="89" t="s">
        <v>248</v>
      </c>
      <c r="G1" s="89" t="s">
        <v>2</v>
      </c>
      <c r="H1" s="89" t="s">
        <v>3</v>
      </c>
      <c r="I1" s="89" t="s">
        <v>412</v>
      </c>
      <c r="J1" s="89" t="s">
        <v>409</v>
      </c>
      <c r="K1" s="89" t="s">
        <v>17</v>
      </c>
      <c r="L1" s="89" t="s">
        <v>410</v>
      </c>
      <c r="M1" s="89" t="s">
        <v>19</v>
      </c>
      <c r="N1" s="89" t="s">
        <v>413</v>
      </c>
      <c r="O1" s="89" t="s">
        <v>21</v>
      </c>
      <c r="P1" s="89" t="s">
        <v>22</v>
      </c>
      <c r="Q1" s="89" t="s">
        <v>23</v>
      </c>
      <c r="R1" s="89" t="s">
        <v>24</v>
      </c>
      <c r="S1" s="89" t="s">
        <v>25</v>
      </c>
      <c r="T1" s="89" t="s">
        <v>26</v>
      </c>
      <c r="U1" s="89" t="s">
        <v>411</v>
      </c>
    </row>
    <row r="2" spans="1:21">
      <c r="A2" s="81"/>
      <c r="D2" s="71"/>
      <c r="G2" s="89" t="s">
        <v>407</v>
      </c>
      <c r="H2" s="89" t="s">
        <v>407</v>
      </c>
      <c r="I2" s="89" t="s">
        <v>407</v>
      </c>
      <c r="J2" s="89" t="s">
        <v>407</v>
      </c>
      <c r="K2" s="89" t="s">
        <v>407</v>
      </c>
      <c r="L2" s="89" t="s">
        <v>408</v>
      </c>
      <c r="M2" s="89" t="s">
        <v>408</v>
      </c>
      <c r="N2" s="89" t="s">
        <v>408</v>
      </c>
      <c r="O2" s="89" t="s">
        <v>408</v>
      </c>
      <c r="P2" s="89" t="s">
        <v>408</v>
      </c>
      <c r="Q2" s="89" t="s">
        <v>408</v>
      </c>
      <c r="R2" s="89" t="s">
        <v>408</v>
      </c>
      <c r="S2" s="89" t="s">
        <v>408</v>
      </c>
      <c r="T2" s="89" t="s">
        <v>408</v>
      </c>
      <c r="U2" s="89" t="s">
        <v>408</v>
      </c>
    </row>
    <row r="3" spans="1:21">
      <c r="A3" s="66" t="s">
        <v>249</v>
      </c>
      <c r="B3" s="66">
        <v>-24.221588000000001</v>
      </c>
      <c r="C3" s="66">
        <v>31.408645</v>
      </c>
      <c r="D3" s="66">
        <v>37.64</v>
      </c>
      <c r="E3" s="66" t="s">
        <v>250</v>
      </c>
      <c r="F3" s="88">
        <v>8.1310000000000002</v>
      </c>
      <c r="G3" s="94">
        <v>7</v>
      </c>
      <c r="H3" s="94">
        <v>9.92</v>
      </c>
      <c r="I3" s="91">
        <v>0.01</v>
      </c>
      <c r="J3" s="90">
        <v>16.34</v>
      </c>
      <c r="K3" s="94">
        <v>20.8</v>
      </c>
      <c r="L3" s="90">
        <v>3.3</v>
      </c>
      <c r="M3" s="90">
        <v>90.2</v>
      </c>
      <c r="N3" s="92">
        <v>2</v>
      </c>
      <c r="O3" s="98">
        <v>6.3</v>
      </c>
      <c r="P3" s="97">
        <v>0.5</v>
      </c>
      <c r="Q3" s="91">
        <v>0.45</v>
      </c>
      <c r="R3" s="91">
        <v>0.2</v>
      </c>
      <c r="S3" s="99">
        <v>0.01</v>
      </c>
      <c r="T3" s="99">
        <v>0.02</v>
      </c>
      <c r="U3" s="99">
        <v>0.14000000000000001</v>
      </c>
    </row>
    <row r="4" spans="1:21">
      <c r="A4" s="66" t="s">
        <v>251</v>
      </c>
      <c r="B4" s="66">
        <v>-23.953657740000001</v>
      </c>
      <c r="C4" s="66">
        <v>31.166162870000001</v>
      </c>
      <c r="D4" s="66">
        <v>5.62</v>
      </c>
      <c r="E4" s="66" t="s">
        <v>250</v>
      </c>
      <c r="F4" s="88">
        <v>8.3989999999999991</v>
      </c>
      <c r="G4" s="94">
        <v>105.8</v>
      </c>
      <c r="H4" s="94">
        <v>24.81</v>
      </c>
      <c r="I4" s="91">
        <v>0.02</v>
      </c>
      <c r="J4" s="90">
        <v>5.57</v>
      </c>
      <c r="K4" s="94">
        <v>36.6</v>
      </c>
      <c r="L4" s="90">
        <v>12.2</v>
      </c>
      <c r="M4" s="90">
        <v>26.4</v>
      </c>
      <c r="N4" s="92">
        <v>14</v>
      </c>
      <c r="O4" s="98">
        <v>4.5</v>
      </c>
      <c r="P4" s="97">
        <v>22.8</v>
      </c>
      <c r="Q4" s="91">
        <v>0.65</v>
      </c>
      <c r="R4" s="91">
        <v>0.1</v>
      </c>
      <c r="S4" s="99">
        <v>0.01</v>
      </c>
      <c r="T4" s="99">
        <v>0.21</v>
      </c>
      <c r="U4" s="99">
        <v>1.4390000000000001</v>
      </c>
    </row>
    <row r="5" spans="1:21">
      <c r="A5" s="66" t="s">
        <v>252</v>
      </c>
      <c r="B5" s="66">
        <v>-23.790586999999999</v>
      </c>
      <c r="C5" s="66">
        <v>31.318608000000001</v>
      </c>
      <c r="D5" s="66">
        <v>29.62</v>
      </c>
      <c r="E5" s="66" t="s">
        <v>250</v>
      </c>
      <c r="F5" s="88">
        <v>8.4269999999999996</v>
      </c>
      <c r="G5" s="94">
        <v>144.6</v>
      </c>
      <c r="H5" s="94">
        <v>73.37</v>
      </c>
      <c r="I5" s="91">
        <v>0.01</v>
      </c>
      <c r="J5" s="90">
        <v>5.0199999999999996</v>
      </c>
      <c r="K5" s="94">
        <v>53.8</v>
      </c>
      <c r="L5" s="90">
        <v>28.8</v>
      </c>
      <c r="M5" s="90">
        <v>93.4</v>
      </c>
      <c r="N5" s="92">
        <v>11</v>
      </c>
      <c r="O5" s="98">
        <v>1.2</v>
      </c>
      <c r="P5" s="97">
        <v>5.8</v>
      </c>
      <c r="Q5" s="91">
        <v>0.65</v>
      </c>
      <c r="R5" s="91">
        <v>0.4</v>
      </c>
      <c r="S5" s="99">
        <v>0.01</v>
      </c>
      <c r="T5" s="99">
        <v>0.06</v>
      </c>
      <c r="U5" s="99">
        <v>2.456</v>
      </c>
    </row>
    <row r="6" spans="1:21">
      <c r="A6" s="66" t="s">
        <v>253</v>
      </c>
      <c r="B6" s="66">
        <v>-23.759917000000002</v>
      </c>
      <c r="C6" s="66">
        <v>31.370664000000001</v>
      </c>
      <c r="D6" s="66">
        <v>35.729999999999997</v>
      </c>
      <c r="E6" s="66" t="s">
        <v>250</v>
      </c>
      <c r="F6" s="88">
        <v>8.0090000000000003</v>
      </c>
      <c r="G6" s="94">
        <v>37.200000000000003</v>
      </c>
      <c r="H6" s="94">
        <v>11.48</v>
      </c>
      <c r="I6" s="91">
        <v>0.01</v>
      </c>
      <c r="J6" s="90">
        <v>3.36</v>
      </c>
      <c r="K6" s="94">
        <v>18.600000000000001</v>
      </c>
      <c r="L6" s="90">
        <v>2.4</v>
      </c>
      <c r="M6" s="90">
        <v>13.1</v>
      </c>
      <c r="N6" s="92">
        <v>40</v>
      </c>
      <c r="O6" s="98">
        <v>2</v>
      </c>
      <c r="P6" s="97">
        <v>22.9</v>
      </c>
      <c r="Q6" s="91">
        <v>0.46</v>
      </c>
      <c r="R6" s="91">
        <v>0.1</v>
      </c>
      <c r="S6" s="99">
        <v>0.01</v>
      </c>
      <c r="T6" s="99">
        <v>0.11</v>
      </c>
      <c r="U6" s="99">
        <v>0.25700000000000001</v>
      </c>
    </row>
    <row r="7" spans="1:21">
      <c r="A7" s="66" t="s">
        <v>254</v>
      </c>
      <c r="B7" s="66">
        <v>-23.649287999999999</v>
      </c>
      <c r="C7" s="66">
        <v>31.142327000000002</v>
      </c>
      <c r="D7" s="66">
        <v>37.979999999999997</v>
      </c>
      <c r="E7" s="66" t="s">
        <v>250</v>
      </c>
      <c r="F7" s="88">
        <v>7.9669999999999996</v>
      </c>
      <c r="G7" s="94">
        <v>35</v>
      </c>
      <c r="H7" s="94">
        <v>9.1999999999999993</v>
      </c>
      <c r="I7" s="91">
        <v>0.01</v>
      </c>
      <c r="J7" s="90">
        <v>3.15</v>
      </c>
      <c r="K7" s="94">
        <v>15.8</v>
      </c>
      <c r="L7" s="90">
        <v>2.4</v>
      </c>
      <c r="M7" s="90">
        <v>28.9</v>
      </c>
      <c r="N7" s="92">
        <v>29</v>
      </c>
      <c r="O7" s="98">
        <v>1.9</v>
      </c>
      <c r="P7" s="97">
        <v>17.899999999999999</v>
      </c>
      <c r="Q7" s="91">
        <v>0.33</v>
      </c>
      <c r="R7" s="91">
        <v>0.1</v>
      </c>
      <c r="S7" s="99">
        <v>0.01</v>
      </c>
      <c r="T7" s="99">
        <v>0.26</v>
      </c>
      <c r="U7" s="99">
        <v>0.28100000000000003</v>
      </c>
    </row>
    <row r="8" spans="1:21">
      <c r="A8" s="66" t="s">
        <v>255</v>
      </c>
      <c r="B8" s="66">
        <v>-24.042138999999999</v>
      </c>
      <c r="C8" s="66">
        <v>31.212717000000001</v>
      </c>
      <c r="D8" s="66">
        <v>10.37</v>
      </c>
      <c r="E8" s="66" t="s">
        <v>250</v>
      </c>
      <c r="F8" s="88">
        <v>8.4860000000000007</v>
      </c>
      <c r="G8" s="94">
        <v>40.5</v>
      </c>
      <c r="H8" s="94">
        <v>32</v>
      </c>
      <c r="I8" s="91">
        <v>0.01</v>
      </c>
      <c r="J8" s="90">
        <v>4.4800000000000004</v>
      </c>
      <c r="K8" s="94">
        <v>33.799999999999997</v>
      </c>
      <c r="L8" s="90">
        <v>9.5</v>
      </c>
      <c r="M8" s="90">
        <v>4</v>
      </c>
      <c r="N8" s="92">
        <v>3</v>
      </c>
      <c r="O8" s="98">
        <v>1.5</v>
      </c>
      <c r="P8" s="97">
        <v>3.2</v>
      </c>
      <c r="Q8" s="91">
        <v>1.17</v>
      </c>
      <c r="R8" s="91">
        <v>0.1</v>
      </c>
      <c r="S8" s="99">
        <v>0.01</v>
      </c>
      <c r="T8" s="99">
        <v>0.02</v>
      </c>
      <c r="U8" s="99">
        <v>1.089</v>
      </c>
    </row>
    <row r="9" spans="1:21">
      <c r="A9" s="66" t="s">
        <v>256</v>
      </c>
      <c r="B9" s="66">
        <v>-24.066312</v>
      </c>
      <c r="C9" s="66">
        <v>31.242743000000001</v>
      </c>
      <c r="D9" s="66">
        <v>14.3</v>
      </c>
      <c r="E9" s="66" t="s">
        <v>250</v>
      </c>
      <c r="F9" s="88">
        <v>8.2639999999999993</v>
      </c>
      <c r="G9" s="94">
        <v>40.1</v>
      </c>
      <c r="H9" s="94">
        <v>31.83</v>
      </c>
      <c r="I9" s="91">
        <v>0.01</v>
      </c>
      <c r="J9" s="90">
        <v>4.33</v>
      </c>
      <c r="K9" s="94">
        <v>33.299999999999997</v>
      </c>
      <c r="L9" s="90">
        <v>8.4</v>
      </c>
      <c r="M9" s="90">
        <v>5.2</v>
      </c>
      <c r="N9" s="92">
        <v>3</v>
      </c>
      <c r="O9" s="98">
        <v>1.5</v>
      </c>
      <c r="P9" s="97">
        <v>4.2</v>
      </c>
      <c r="Q9" s="91">
        <v>1.1299999999999999</v>
      </c>
      <c r="R9" s="91">
        <v>0.1</v>
      </c>
      <c r="S9" s="99">
        <v>0.01</v>
      </c>
      <c r="T9" s="99">
        <v>0.02</v>
      </c>
      <c r="U9" s="99">
        <v>1.024</v>
      </c>
    </row>
    <row r="10" spans="1:21">
      <c r="A10" s="66" t="s">
        <v>257</v>
      </c>
      <c r="B10" s="66">
        <v>-24.184895000000001</v>
      </c>
      <c r="C10" s="66">
        <v>30.823321</v>
      </c>
      <c r="D10" s="66">
        <v>37.75</v>
      </c>
      <c r="E10" s="66" t="s">
        <v>250</v>
      </c>
      <c r="F10" s="88">
        <v>8.3460000000000001</v>
      </c>
      <c r="G10" s="94">
        <v>31.9</v>
      </c>
      <c r="H10" s="94">
        <v>23.8</v>
      </c>
      <c r="I10" s="91">
        <v>0.01</v>
      </c>
      <c r="J10" s="90">
        <v>2.16</v>
      </c>
      <c r="K10" s="94">
        <v>29.1</v>
      </c>
      <c r="L10" s="90">
        <v>8.6999999999999993</v>
      </c>
      <c r="M10" s="90">
        <v>4.5</v>
      </c>
      <c r="N10" s="92">
        <v>4</v>
      </c>
      <c r="O10" s="98">
        <v>1.5</v>
      </c>
      <c r="P10" s="97">
        <v>3.8</v>
      </c>
      <c r="Q10" s="91">
        <v>1.61</v>
      </c>
      <c r="R10" s="91">
        <v>0.1</v>
      </c>
      <c r="S10" s="99">
        <v>0.01</v>
      </c>
      <c r="T10" s="99">
        <v>7.0000000000000007E-2</v>
      </c>
      <c r="U10" s="99">
        <v>0.872</v>
      </c>
    </row>
    <row r="11" spans="1:21">
      <c r="A11" s="66" t="s">
        <v>258</v>
      </c>
      <c r="B11" s="66">
        <v>-24.015059999999998</v>
      </c>
      <c r="C11" s="66">
        <v>31.663934999999999</v>
      </c>
      <c r="D11" s="66">
        <v>54.51</v>
      </c>
      <c r="E11" s="66" t="s">
        <v>250</v>
      </c>
      <c r="F11" s="88">
        <v>8.3780000000000001</v>
      </c>
      <c r="G11" s="94">
        <v>39.299999999999997</v>
      </c>
      <c r="H11" s="94">
        <v>29.71</v>
      </c>
      <c r="I11" s="91">
        <v>0.01</v>
      </c>
      <c r="J11" s="90">
        <v>3.38</v>
      </c>
      <c r="K11" s="94">
        <v>31.7</v>
      </c>
      <c r="L11" s="90">
        <v>6.3</v>
      </c>
      <c r="M11" s="90">
        <v>3.8</v>
      </c>
      <c r="N11" s="92">
        <v>8</v>
      </c>
      <c r="O11" s="98">
        <v>1.4</v>
      </c>
      <c r="P11" s="97">
        <v>2.7</v>
      </c>
      <c r="Q11" s="91">
        <v>1</v>
      </c>
      <c r="R11" s="91">
        <v>0.1</v>
      </c>
      <c r="S11" s="99">
        <v>0.01</v>
      </c>
      <c r="T11" s="99">
        <v>0.02</v>
      </c>
      <c r="U11" s="99">
        <v>1.0049999999999999</v>
      </c>
    </row>
    <row r="12" spans="1:21">
      <c r="A12" s="66" t="s">
        <v>259</v>
      </c>
      <c r="B12" s="66">
        <v>-24.007891000000001</v>
      </c>
      <c r="C12" s="66">
        <v>31.737787000000001</v>
      </c>
      <c r="D12" s="66">
        <v>61.94</v>
      </c>
      <c r="E12" s="66" t="s">
        <v>250</v>
      </c>
      <c r="F12" s="88">
        <v>8.3659999999999997</v>
      </c>
      <c r="G12" s="94">
        <v>39</v>
      </c>
      <c r="H12" s="94">
        <v>30.1</v>
      </c>
      <c r="I12" s="91">
        <v>0.01</v>
      </c>
      <c r="J12" s="90">
        <v>3.79</v>
      </c>
      <c r="K12" s="94">
        <v>32</v>
      </c>
      <c r="L12" s="90">
        <v>5.8</v>
      </c>
      <c r="M12" s="90">
        <v>5.2</v>
      </c>
      <c r="N12" s="92">
        <v>9</v>
      </c>
      <c r="O12" s="98">
        <v>1.1000000000000001</v>
      </c>
      <c r="P12" s="97">
        <v>4</v>
      </c>
      <c r="Q12" s="91">
        <v>0.91</v>
      </c>
      <c r="R12" s="91">
        <v>0.1</v>
      </c>
      <c r="S12" s="99">
        <v>0.01</v>
      </c>
      <c r="T12" s="99">
        <v>0.02</v>
      </c>
      <c r="U12" s="99">
        <v>1.014</v>
      </c>
    </row>
    <row r="13" spans="1:21">
      <c r="A13" s="66" t="s">
        <v>260</v>
      </c>
      <c r="B13" s="66">
        <v>-23.943111999999999</v>
      </c>
      <c r="C13" s="66">
        <v>31.731303</v>
      </c>
      <c r="D13" s="66">
        <v>61.6</v>
      </c>
      <c r="E13" s="66" t="s">
        <v>250</v>
      </c>
      <c r="F13" s="88">
        <v>8.2319999999999993</v>
      </c>
      <c r="G13" s="94">
        <v>35.6</v>
      </c>
      <c r="H13" s="94">
        <v>15</v>
      </c>
      <c r="I13" s="91">
        <v>0.02</v>
      </c>
      <c r="J13" s="90">
        <v>3.77</v>
      </c>
      <c r="K13" s="94">
        <v>24.3</v>
      </c>
      <c r="L13" s="90">
        <v>4.9000000000000004</v>
      </c>
      <c r="M13" s="90">
        <v>17.5</v>
      </c>
      <c r="N13" s="92">
        <v>16</v>
      </c>
      <c r="O13" s="98">
        <v>1.9</v>
      </c>
      <c r="P13" s="97">
        <v>2.2000000000000002</v>
      </c>
      <c r="Q13" s="91">
        <v>0.53</v>
      </c>
      <c r="R13" s="91">
        <v>0.1</v>
      </c>
      <c r="S13" s="99">
        <v>0.01</v>
      </c>
      <c r="T13" s="99">
        <v>0.02</v>
      </c>
      <c r="U13" s="99">
        <v>0.35899999999999999</v>
      </c>
    </row>
    <row r="14" spans="1:21">
      <c r="A14" s="66" t="s">
        <v>261</v>
      </c>
      <c r="B14" s="66">
        <v>-24.319099000000001</v>
      </c>
      <c r="C14" s="66">
        <v>31.140042000000001</v>
      </c>
      <c r="D14" s="66">
        <v>36.53</v>
      </c>
      <c r="E14" s="66" t="s">
        <v>250</v>
      </c>
      <c r="F14" s="93">
        <v>7.3840000000000003</v>
      </c>
      <c r="G14" s="94">
        <v>11.8</v>
      </c>
      <c r="H14" s="94">
        <v>2.4900000000000002</v>
      </c>
      <c r="I14" s="91">
        <v>6.0000000000000001E-3</v>
      </c>
      <c r="J14" s="90">
        <v>1.36</v>
      </c>
      <c r="K14" s="94">
        <v>6</v>
      </c>
      <c r="L14" s="90">
        <v>0.42</v>
      </c>
      <c r="M14" s="90">
        <v>35.1</v>
      </c>
      <c r="N14" s="92">
        <v>46.4</v>
      </c>
      <c r="O14" s="98">
        <v>2</v>
      </c>
      <c r="P14" s="97">
        <v>4</v>
      </c>
      <c r="Q14" s="91">
        <v>0.2</v>
      </c>
      <c r="R14" s="91">
        <v>0.08</v>
      </c>
      <c r="S14" s="99">
        <v>6.0000000000000001E-3</v>
      </c>
      <c r="T14" s="99">
        <v>0.05</v>
      </c>
      <c r="U14" s="99">
        <v>4.2999999999999997E-2</v>
      </c>
    </row>
    <row r="15" spans="1:21">
      <c r="A15" s="66" t="s">
        <v>262</v>
      </c>
      <c r="B15" s="66">
        <v>-24.082854000000001</v>
      </c>
      <c r="C15" s="66">
        <v>31.180931000000001</v>
      </c>
      <c r="D15" s="66">
        <v>11.62</v>
      </c>
      <c r="E15" s="66" t="s">
        <v>250</v>
      </c>
      <c r="F15" s="93">
        <v>8.5540000000000003</v>
      </c>
      <c r="G15" s="94">
        <v>508.2</v>
      </c>
      <c r="H15" s="94">
        <v>96.27</v>
      </c>
      <c r="I15" s="91">
        <v>6.2E-2</v>
      </c>
      <c r="J15" s="90">
        <v>31.6</v>
      </c>
      <c r="K15" s="94">
        <v>33</v>
      </c>
      <c r="L15" s="90">
        <v>53.66</v>
      </c>
      <c r="M15" s="90">
        <v>4.4000000000000004</v>
      </c>
      <c r="N15" s="92">
        <v>141.1</v>
      </c>
      <c r="O15" s="98">
        <v>2</v>
      </c>
      <c r="P15" s="97">
        <v>4</v>
      </c>
      <c r="Q15" s="91">
        <v>1.1399999999999999</v>
      </c>
      <c r="R15" s="91">
        <v>0.95</v>
      </c>
      <c r="S15" s="99">
        <v>1.6E-2</v>
      </c>
      <c r="T15" s="99">
        <v>0.05</v>
      </c>
      <c r="U15" s="99">
        <v>6.3310000000000004</v>
      </c>
    </row>
    <row r="16" spans="1:21">
      <c r="A16" s="66" t="s">
        <v>263</v>
      </c>
      <c r="B16" s="66">
        <v>-24.065463999999999</v>
      </c>
      <c r="C16" s="66">
        <v>31.190588000000002</v>
      </c>
      <c r="D16" s="66">
        <v>10.39</v>
      </c>
      <c r="E16" s="66" t="s">
        <v>250</v>
      </c>
      <c r="F16" s="93">
        <v>8.2919999999999998</v>
      </c>
      <c r="G16" s="94">
        <v>172.2</v>
      </c>
      <c r="H16" s="94">
        <v>110.99</v>
      </c>
      <c r="I16" s="91">
        <v>0.21199999999999999</v>
      </c>
      <c r="J16" s="90">
        <v>16.989999999999998</v>
      </c>
      <c r="K16" s="94">
        <v>73</v>
      </c>
      <c r="L16" s="90">
        <v>44.54</v>
      </c>
      <c r="M16" s="90">
        <v>32.5</v>
      </c>
      <c r="N16" s="92">
        <v>1483.1</v>
      </c>
      <c r="O16" s="98">
        <v>5</v>
      </c>
      <c r="P16" s="97">
        <v>14</v>
      </c>
      <c r="Q16" s="91">
        <v>0.94</v>
      </c>
      <c r="R16" s="91">
        <v>0.21</v>
      </c>
      <c r="S16" s="99">
        <v>6.0000000000000001E-3</v>
      </c>
      <c r="T16" s="99">
        <v>0.48</v>
      </c>
      <c r="U16" s="99">
        <v>3.0409999999999999</v>
      </c>
    </row>
    <row r="17" spans="1:21">
      <c r="A17" s="66" t="s">
        <v>264</v>
      </c>
      <c r="B17" s="66">
        <v>-24.225674000000001</v>
      </c>
      <c r="C17" s="66">
        <v>31.162316000000001</v>
      </c>
      <c r="D17" s="66">
        <v>25.92</v>
      </c>
      <c r="E17" s="66" t="s">
        <v>250</v>
      </c>
      <c r="F17" s="93">
        <v>7.2350000000000003</v>
      </c>
      <c r="G17" s="94">
        <v>12.3</v>
      </c>
      <c r="H17" s="94">
        <v>4.04</v>
      </c>
      <c r="I17" s="91">
        <v>8.5000000000000006E-2</v>
      </c>
      <c r="J17" s="90">
        <v>25.19</v>
      </c>
      <c r="K17" s="94">
        <v>8</v>
      </c>
      <c r="L17" s="90">
        <v>10.18</v>
      </c>
      <c r="M17" s="90">
        <v>293.60000000000002</v>
      </c>
      <c r="N17" s="92">
        <v>2911.8</v>
      </c>
      <c r="O17" s="98">
        <v>5</v>
      </c>
      <c r="P17" s="97">
        <v>10</v>
      </c>
      <c r="Q17" s="91">
        <v>0.54</v>
      </c>
      <c r="R17" s="91">
        <v>0.24</v>
      </c>
      <c r="S17" s="99">
        <v>1.6E-2</v>
      </c>
      <c r="T17" s="99">
        <v>1.0900000000000001</v>
      </c>
      <c r="U17" s="99">
        <v>2.3E-2</v>
      </c>
    </row>
    <row r="18" spans="1:21">
      <c r="A18" s="66" t="s">
        <v>265</v>
      </c>
      <c r="B18" s="66">
        <v>-24.11054</v>
      </c>
      <c r="C18" s="66">
        <v>31.492419000000002</v>
      </c>
      <c r="D18" s="66">
        <v>39.31</v>
      </c>
      <c r="E18" s="66" t="s">
        <v>250</v>
      </c>
      <c r="F18" s="93">
        <v>7.8179999999999996</v>
      </c>
      <c r="G18" s="94">
        <v>25.3</v>
      </c>
      <c r="H18" s="94">
        <v>19.46</v>
      </c>
      <c r="I18" s="91">
        <v>5.2999999999999999E-2</v>
      </c>
      <c r="J18" s="90">
        <v>2.37</v>
      </c>
      <c r="K18" s="94">
        <v>28</v>
      </c>
      <c r="L18" s="90">
        <v>9.6999999999999993</v>
      </c>
      <c r="M18" s="90">
        <v>5.2</v>
      </c>
      <c r="N18" s="92">
        <v>27</v>
      </c>
      <c r="O18" s="98">
        <v>2</v>
      </c>
      <c r="P18" s="97">
        <v>4</v>
      </c>
      <c r="Q18" s="91">
        <v>2.06</v>
      </c>
      <c r="R18" s="91">
        <v>0.08</v>
      </c>
      <c r="S18" s="99">
        <v>6.0000000000000001E-3</v>
      </c>
      <c r="T18" s="99">
        <v>0.37</v>
      </c>
      <c r="U18" s="99">
        <v>0.55400000000000005</v>
      </c>
    </row>
    <row r="19" spans="1:21">
      <c r="A19" s="66" t="s">
        <v>266</v>
      </c>
      <c r="B19" s="66">
        <v>-23.650122</v>
      </c>
      <c r="C19" s="66">
        <v>31.148392000000001</v>
      </c>
      <c r="D19" s="66">
        <v>37.950000000000003</v>
      </c>
      <c r="E19" s="66" t="s">
        <v>250</v>
      </c>
      <c r="F19" s="93">
        <v>7.9710000000000001</v>
      </c>
      <c r="G19" s="94">
        <v>67</v>
      </c>
      <c r="H19" s="94">
        <v>13.19</v>
      </c>
      <c r="I19" s="91">
        <v>2.3E-2</v>
      </c>
      <c r="J19" s="90">
        <v>3.22</v>
      </c>
      <c r="K19" s="94">
        <v>20</v>
      </c>
      <c r="L19" s="90">
        <v>2.69</v>
      </c>
      <c r="M19" s="90">
        <v>51.1</v>
      </c>
      <c r="N19" s="92">
        <v>15.5</v>
      </c>
      <c r="O19" s="98">
        <v>2</v>
      </c>
      <c r="P19" s="97">
        <v>4</v>
      </c>
      <c r="Q19" s="91">
        <v>0.38</v>
      </c>
      <c r="R19" s="91">
        <v>0.08</v>
      </c>
      <c r="S19" s="99">
        <v>6.0000000000000001E-3</v>
      </c>
      <c r="T19" s="99">
        <v>0.05</v>
      </c>
      <c r="U19" s="99">
        <v>0.45500000000000002</v>
      </c>
    </row>
    <row r="20" spans="1:21">
      <c r="A20" s="66" t="s">
        <v>267</v>
      </c>
      <c r="B20" s="66">
        <v>-24.072168999999999</v>
      </c>
      <c r="C20" s="66">
        <v>31.129954000000001</v>
      </c>
      <c r="D20" s="66">
        <v>9.02</v>
      </c>
      <c r="E20" s="66" t="s">
        <v>250</v>
      </c>
      <c r="F20" s="88">
        <v>8.2509999999999994</v>
      </c>
      <c r="G20" s="94">
        <v>34.299999999999997</v>
      </c>
      <c r="H20" s="94">
        <v>23.1</v>
      </c>
      <c r="I20" s="91">
        <v>0.01</v>
      </c>
      <c r="J20" s="90">
        <v>2.2599999999999998</v>
      </c>
      <c r="K20" s="94">
        <v>27</v>
      </c>
      <c r="L20" s="90">
        <v>9.3000000000000007</v>
      </c>
      <c r="M20" s="90">
        <v>3.5</v>
      </c>
      <c r="N20" s="92">
        <v>4</v>
      </c>
      <c r="O20" s="98">
        <v>1.9</v>
      </c>
      <c r="P20" s="97">
        <v>2.7</v>
      </c>
      <c r="Q20" s="91">
        <v>1.22</v>
      </c>
      <c r="R20" s="91">
        <v>0.1</v>
      </c>
      <c r="S20" s="99">
        <v>0.01</v>
      </c>
      <c r="T20" s="99">
        <v>0.02</v>
      </c>
      <c r="U20" s="99">
        <v>0.78600000000000003</v>
      </c>
    </row>
    <row r="21" spans="1:21">
      <c r="A21" s="66" t="s">
        <v>268</v>
      </c>
      <c r="B21" s="66">
        <v>-24.068995000000001</v>
      </c>
      <c r="C21" s="66">
        <v>31.145216000000001</v>
      </c>
      <c r="D21" s="66">
        <v>8.85</v>
      </c>
      <c r="E21" s="66" t="s">
        <v>250</v>
      </c>
      <c r="F21" s="88">
        <v>8.5359999999999996</v>
      </c>
      <c r="G21" s="94">
        <v>31.6</v>
      </c>
      <c r="H21" s="94">
        <v>24.01</v>
      </c>
      <c r="I21" s="91">
        <v>0.01</v>
      </c>
      <c r="J21" s="90">
        <v>2.2799999999999998</v>
      </c>
      <c r="K21" s="94">
        <v>29</v>
      </c>
      <c r="L21" s="90">
        <v>8.8000000000000007</v>
      </c>
      <c r="M21" s="90">
        <v>0.8</v>
      </c>
      <c r="N21" s="92">
        <v>1</v>
      </c>
      <c r="O21" s="98">
        <v>1.4</v>
      </c>
      <c r="P21" s="97">
        <v>6.3</v>
      </c>
      <c r="Q21" s="91">
        <v>1.19</v>
      </c>
      <c r="R21" s="91">
        <v>0.1</v>
      </c>
      <c r="S21" s="99">
        <v>0.01</v>
      </c>
      <c r="T21" s="99">
        <v>0.02</v>
      </c>
      <c r="U21" s="99">
        <v>0.90400000000000003</v>
      </c>
    </row>
    <row r="22" spans="1:21">
      <c r="A22" s="66" t="s">
        <v>269</v>
      </c>
      <c r="B22" s="66">
        <v>-23.971625</v>
      </c>
      <c r="C22" s="66">
        <v>31.064335</v>
      </c>
      <c r="D22" s="66">
        <v>6.8</v>
      </c>
      <c r="E22" s="66" t="s">
        <v>250</v>
      </c>
      <c r="F22" s="88">
        <v>8.3729999999999993</v>
      </c>
      <c r="G22" s="94">
        <v>131.9</v>
      </c>
      <c r="H22" s="94">
        <v>42.37</v>
      </c>
      <c r="I22" s="91">
        <v>1.22</v>
      </c>
      <c r="J22" s="90">
        <v>9.02</v>
      </c>
      <c r="K22" s="94">
        <v>45.6</v>
      </c>
      <c r="L22" s="90">
        <v>8.5</v>
      </c>
      <c r="M22" s="90">
        <v>31</v>
      </c>
      <c r="N22" s="92">
        <v>32</v>
      </c>
      <c r="O22" s="98">
        <v>2.6</v>
      </c>
      <c r="P22" s="97">
        <v>4.9000000000000004</v>
      </c>
      <c r="Q22" s="91">
        <v>0.94</v>
      </c>
      <c r="R22" s="91">
        <v>0.1</v>
      </c>
      <c r="S22" s="99">
        <v>0.01</v>
      </c>
      <c r="T22" s="99">
        <v>0.04</v>
      </c>
      <c r="U22" s="99">
        <v>1.46</v>
      </c>
    </row>
    <row r="23" spans="1:21">
      <c r="A23" s="66" t="s">
        <v>270</v>
      </c>
      <c r="B23" s="66">
        <v>-23.983241</v>
      </c>
      <c r="C23" s="66">
        <v>31.146823999999999</v>
      </c>
      <c r="D23" s="66">
        <v>2.06</v>
      </c>
      <c r="E23" s="66" t="s">
        <v>54</v>
      </c>
      <c r="F23" s="88">
        <v>8.2620000000000005</v>
      </c>
      <c r="G23" s="94">
        <v>92.6</v>
      </c>
      <c r="H23" s="94">
        <v>76.06</v>
      </c>
      <c r="I23" s="91">
        <v>0.86</v>
      </c>
      <c r="J23" s="90">
        <v>18.64</v>
      </c>
      <c r="K23" s="94">
        <v>87.6</v>
      </c>
      <c r="L23" s="90">
        <v>16.600000000000001</v>
      </c>
      <c r="M23" s="90">
        <v>111</v>
      </c>
      <c r="N23" s="92">
        <v>98</v>
      </c>
      <c r="O23" s="98">
        <v>416</v>
      </c>
      <c r="P23" s="97">
        <v>13.2</v>
      </c>
      <c r="Q23" s="91">
        <v>5.96</v>
      </c>
      <c r="R23" s="91">
        <v>0.4</v>
      </c>
      <c r="S23" s="99">
        <v>0.95</v>
      </c>
      <c r="T23" s="99">
        <v>0.6</v>
      </c>
      <c r="U23" s="99">
        <v>5.8879999999999999</v>
      </c>
    </row>
    <row r="24" spans="1:21">
      <c r="A24" s="66" t="s">
        <v>271</v>
      </c>
      <c r="B24" s="66">
        <v>-23.966282</v>
      </c>
      <c r="C24" s="66">
        <v>31.142489000000001</v>
      </c>
      <c r="D24" s="66">
        <v>3.05</v>
      </c>
      <c r="E24" s="66" t="s">
        <v>54</v>
      </c>
      <c r="F24" s="88">
        <v>9.1129999999999995</v>
      </c>
      <c r="G24" s="94">
        <v>211.1</v>
      </c>
      <c r="H24" s="94">
        <v>106.48</v>
      </c>
      <c r="I24" s="91">
        <v>0.33</v>
      </c>
      <c r="J24" s="90">
        <v>78.209999999999994</v>
      </c>
      <c r="K24" s="94">
        <v>43.1</v>
      </c>
      <c r="L24" s="90">
        <v>39.4</v>
      </c>
      <c r="M24" s="90">
        <v>21.3</v>
      </c>
      <c r="N24" s="92">
        <v>33</v>
      </c>
      <c r="O24" s="98">
        <v>11.8</v>
      </c>
      <c r="P24" s="97">
        <v>2.1</v>
      </c>
      <c r="Q24" s="91">
        <v>3.3</v>
      </c>
      <c r="R24" s="91">
        <v>0.1</v>
      </c>
      <c r="S24" s="99">
        <v>0.01</v>
      </c>
      <c r="T24" s="99">
        <v>0.14000000000000001</v>
      </c>
      <c r="U24" s="99">
        <v>8.14</v>
      </c>
    </row>
    <row r="25" spans="1:21">
      <c r="A25" s="66" t="s">
        <v>272</v>
      </c>
      <c r="B25" s="66">
        <v>-23.975014999999999</v>
      </c>
      <c r="C25" s="66">
        <v>31.144093000000002</v>
      </c>
      <c r="D25" s="66">
        <v>2.33</v>
      </c>
      <c r="E25" s="66" t="s">
        <v>54</v>
      </c>
      <c r="F25" s="88">
        <v>7.4580000000000002</v>
      </c>
      <c r="G25" s="94">
        <v>388.3</v>
      </c>
      <c r="H25" s="94">
        <v>581.71</v>
      </c>
      <c r="I25" s="91">
        <v>0.02</v>
      </c>
      <c r="J25" s="90">
        <v>191.38</v>
      </c>
      <c r="K25" s="94">
        <v>500</v>
      </c>
      <c r="L25" s="90">
        <v>5.5</v>
      </c>
      <c r="M25" s="90">
        <v>3.6</v>
      </c>
      <c r="N25" s="92">
        <v>26</v>
      </c>
      <c r="O25" s="98">
        <v>11.1</v>
      </c>
      <c r="P25" s="97">
        <v>2.2000000000000002</v>
      </c>
      <c r="Q25" s="91">
        <v>1.23</v>
      </c>
      <c r="R25" s="91">
        <v>0.8</v>
      </c>
      <c r="S25" s="99">
        <v>0.05</v>
      </c>
      <c r="T25" s="99">
        <v>0.06</v>
      </c>
      <c r="U25" s="99">
        <v>0.56999999999999995</v>
      </c>
    </row>
    <row r="26" spans="1:21">
      <c r="A26" s="66" t="s">
        <v>273</v>
      </c>
      <c r="B26" s="66">
        <v>-24.011164000000001</v>
      </c>
      <c r="C26" s="66">
        <v>31.176860999999999</v>
      </c>
      <c r="D26" s="66">
        <v>5.38</v>
      </c>
      <c r="E26" s="66" t="s">
        <v>54</v>
      </c>
      <c r="F26" s="88">
        <v>7.984</v>
      </c>
      <c r="G26" s="94">
        <v>348.8</v>
      </c>
      <c r="H26" s="94">
        <v>520.11</v>
      </c>
      <c r="I26" s="91">
        <v>0.01</v>
      </c>
      <c r="J26" s="90">
        <v>200.11</v>
      </c>
      <c r="K26" s="94">
        <v>527.5</v>
      </c>
      <c r="L26" s="90">
        <v>0.3</v>
      </c>
      <c r="M26" s="90">
        <v>158.6</v>
      </c>
      <c r="N26" s="92">
        <v>3</v>
      </c>
      <c r="O26" s="98">
        <v>41.8</v>
      </c>
      <c r="P26" s="97">
        <v>5.6</v>
      </c>
      <c r="Q26" s="91">
        <v>0.84</v>
      </c>
      <c r="R26" s="91">
        <v>1</v>
      </c>
      <c r="S26" s="99">
        <v>0.33</v>
      </c>
      <c r="T26" s="99">
        <v>0.05</v>
      </c>
      <c r="U26" s="99">
        <v>5.8010000000000002</v>
      </c>
    </row>
    <row r="27" spans="1:21">
      <c r="A27" s="66" t="s">
        <v>274</v>
      </c>
      <c r="B27" s="66">
        <v>-24.016134999999998</v>
      </c>
      <c r="C27" s="66">
        <v>31.140412000000001</v>
      </c>
      <c r="D27" s="66">
        <v>3.14</v>
      </c>
      <c r="E27" s="66" t="s">
        <v>54</v>
      </c>
      <c r="F27" s="88">
        <v>8.0210000000000008</v>
      </c>
      <c r="G27" s="94">
        <v>197.2</v>
      </c>
      <c r="H27" s="94">
        <v>196.98</v>
      </c>
      <c r="I27" s="91">
        <v>0.01</v>
      </c>
      <c r="J27" s="90">
        <v>100.43</v>
      </c>
      <c r="K27" s="94">
        <v>206.9</v>
      </c>
      <c r="L27" s="90">
        <v>4.5999999999999996</v>
      </c>
      <c r="M27" s="90">
        <v>26.1</v>
      </c>
      <c r="N27" s="92">
        <v>2</v>
      </c>
      <c r="O27" s="98">
        <v>77.599999999999994</v>
      </c>
      <c r="P27" s="97">
        <v>4.4000000000000004</v>
      </c>
      <c r="Q27" s="91">
        <v>0.84</v>
      </c>
      <c r="R27" s="91">
        <v>1</v>
      </c>
      <c r="S27" s="99">
        <v>0.06</v>
      </c>
      <c r="T27" s="99">
        <v>7.0000000000000007E-2</v>
      </c>
      <c r="U27" s="99">
        <v>13.581</v>
      </c>
    </row>
    <row r="28" spans="1:21">
      <c r="A28" s="66" t="s">
        <v>275</v>
      </c>
      <c r="B28" s="66">
        <v>-23.974132999999998</v>
      </c>
      <c r="C28" s="66">
        <v>31.137560000000001</v>
      </c>
      <c r="D28" s="66">
        <v>1.96</v>
      </c>
      <c r="E28" s="66" t="s">
        <v>54</v>
      </c>
      <c r="F28" s="88">
        <v>8.9849999999999994</v>
      </c>
      <c r="G28" s="94">
        <v>151.4</v>
      </c>
      <c r="H28" s="94">
        <v>92.6</v>
      </c>
      <c r="I28" s="91">
        <v>0.01</v>
      </c>
      <c r="J28" s="90">
        <v>14.41</v>
      </c>
      <c r="K28" s="94">
        <v>32</v>
      </c>
      <c r="L28" s="90">
        <v>18</v>
      </c>
      <c r="M28" s="90">
        <v>2.9</v>
      </c>
      <c r="N28" s="92">
        <v>3</v>
      </c>
      <c r="O28" s="98">
        <v>3.3</v>
      </c>
      <c r="P28" s="97">
        <v>3.9</v>
      </c>
      <c r="Q28" s="91">
        <v>2.7</v>
      </c>
      <c r="R28" s="91">
        <v>0.1</v>
      </c>
      <c r="S28" s="99">
        <v>0.01</v>
      </c>
      <c r="T28" s="99">
        <v>0.02</v>
      </c>
      <c r="U28" s="99">
        <v>5.0789999999999997</v>
      </c>
    </row>
    <row r="29" spans="1:21">
      <c r="A29" s="66" t="s">
        <v>276</v>
      </c>
      <c r="B29" s="66">
        <v>-24.020938000000001</v>
      </c>
      <c r="C29" s="66">
        <v>31.190076000000001</v>
      </c>
      <c r="D29" s="66">
        <v>7.08</v>
      </c>
      <c r="E29" s="66" t="s">
        <v>54</v>
      </c>
      <c r="F29" s="88">
        <v>8.4060000000000006</v>
      </c>
      <c r="G29" s="94">
        <v>477.6</v>
      </c>
      <c r="H29" s="94">
        <v>212.74</v>
      </c>
      <c r="I29" s="91">
        <v>0.01</v>
      </c>
      <c r="J29" s="90">
        <v>24.82</v>
      </c>
      <c r="K29" s="94">
        <v>377.4</v>
      </c>
      <c r="L29" s="90">
        <v>13.5</v>
      </c>
      <c r="M29" s="90">
        <v>7.3</v>
      </c>
      <c r="N29" s="92">
        <v>26</v>
      </c>
      <c r="O29" s="98">
        <v>2.7</v>
      </c>
      <c r="P29" s="97">
        <v>4.3</v>
      </c>
      <c r="Q29" s="91">
        <v>0.75</v>
      </c>
      <c r="R29" s="91">
        <v>0.1</v>
      </c>
      <c r="S29" s="99">
        <v>0.01</v>
      </c>
      <c r="T29" s="99">
        <v>0.03</v>
      </c>
      <c r="U29" s="99">
        <v>5.694</v>
      </c>
    </row>
    <row r="30" spans="1:21">
      <c r="A30" s="66" t="s">
        <v>277</v>
      </c>
      <c r="B30" s="66">
        <v>-24.029371000000001</v>
      </c>
      <c r="C30" s="66">
        <v>31.18824</v>
      </c>
      <c r="D30" s="66">
        <v>7.44</v>
      </c>
      <c r="E30" s="66" t="s">
        <v>54</v>
      </c>
      <c r="F30" s="88">
        <v>8.6869999999999994</v>
      </c>
      <c r="G30" s="94">
        <v>38.9</v>
      </c>
      <c r="H30" s="94">
        <v>28.4</v>
      </c>
      <c r="I30" s="91">
        <v>0.02</v>
      </c>
      <c r="J30" s="90">
        <v>3.38</v>
      </c>
      <c r="K30" s="94">
        <v>30.6</v>
      </c>
      <c r="L30" s="90">
        <v>11.3</v>
      </c>
      <c r="M30" s="90">
        <v>23.5</v>
      </c>
      <c r="N30" s="92">
        <v>2</v>
      </c>
      <c r="O30" s="98">
        <v>1</v>
      </c>
      <c r="P30" s="97">
        <v>2</v>
      </c>
      <c r="Q30" s="91">
        <v>1.31</v>
      </c>
      <c r="R30" s="91">
        <v>0.1</v>
      </c>
      <c r="S30" s="99">
        <v>0.01</v>
      </c>
      <c r="T30" s="99">
        <v>0.02</v>
      </c>
      <c r="U30" s="99">
        <v>0.97799999999999998</v>
      </c>
    </row>
    <row r="31" spans="1:21">
      <c r="A31" s="66" t="s">
        <v>278</v>
      </c>
      <c r="B31" s="66">
        <v>-24.038989000000001</v>
      </c>
      <c r="C31" s="66">
        <v>31.172348</v>
      </c>
      <c r="D31" s="66">
        <v>7.03</v>
      </c>
      <c r="E31" s="66" t="s">
        <v>54</v>
      </c>
      <c r="F31" s="88">
        <v>8.952</v>
      </c>
      <c r="G31" s="94">
        <v>181.5</v>
      </c>
      <c r="H31" s="94">
        <v>92.39</v>
      </c>
      <c r="I31" s="91">
        <v>0.95</v>
      </c>
      <c r="J31" s="90">
        <v>23.64</v>
      </c>
      <c r="K31" s="94">
        <v>80.599999999999994</v>
      </c>
      <c r="L31" s="90">
        <v>18.3</v>
      </c>
      <c r="M31" s="90">
        <v>22.7</v>
      </c>
      <c r="N31" s="92">
        <v>4</v>
      </c>
      <c r="O31" s="98">
        <v>6.1</v>
      </c>
      <c r="P31" s="97">
        <v>5.0999999999999996</v>
      </c>
      <c r="Q31" s="91">
        <v>1.91</v>
      </c>
      <c r="R31" s="91">
        <v>0.2</v>
      </c>
      <c r="S31" s="99">
        <v>0.01</v>
      </c>
      <c r="T31" s="99">
        <v>0.02</v>
      </c>
      <c r="U31" s="99">
        <v>3.6019999999999999</v>
      </c>
    </row>
    <row r="32" spans="1:21">
      <c r="A32" s="66" t="s">
        <v>279</v>
      </c>
      <c r="B32" s="66">
        <v>-24.023202999999999</v>
      </c>
      <c r="C32" s="66">
        <v>31.200607000000002</v>
      </c>
      <c r="D32" s="66">
        <v>8.18</v>
      </c>
      <c r="E32" s="66" t="s">
        <v>54</v>
      </c>
      <c r="F32" s="88">
        <v>8.2870000000000008</v>
      </c>
      <c r="G32" s="94">
        <v>336.5</v>
      </c>
      <c r="H32" s="94">
        <v>16.48</v>
      </c>
      <c r="I32" s="91">
        <v>0.01</v>
      </c>
      <c r="J32" s="90">
        <v>15.73</v>
      </c>
      <c r="K32" s="94">
        <v>70.7</v>
      </c>
      <c r="L32" s="90">
        <v>0.2</v>
      </c>
      <c r="M32" s="90">
        <v>91</v>
      </c>
      <c r="N32" s="92">
        <v>607</v>
      </c>
      <c r="O32" s="98">
        <v>0.4</v>
      </c>
      <c r="P32" s="97">
        <v>8.1</v>
      </c>
      <c r="Q32" s="91">
        <v>0.42</v>
      </c>
      <c r="R32" s="91">
        <v>0.1</v>
      </c>
      <c r="S32" s="99">
        <v>0.01</v>
      </c>
      <c r="T32" s="99">
        <v>0.02</v>
      </c>
      <c r="U32" s="99">
        <v>0.67200000000000004</v>
      </c>
    </row>
    <row r="33" spans="1:21">
      <c r="A33" s="63" t="s">
        <v>280</v>
      </c>
      <c r="B33" s="63">
        <v>-23.999638000000001</v>
      </c>
      <c r="C33" s="63">
        <v>31.147962</v>
      </c>
      <c r="D33" s="63">
        <v>2.21</v>
      </c>
      <c r="E33" s="63" t="s">
        <v>54</v>
      </c>
      <c r="F33" s="93">
        <v>8.0559999999999992</v>
      </c>
      <c r="G33" s="94">
        <v>38.6</v>
      </c>
      <c r="H33" s="94">
        <v>41.31</v>
      </c>
      <c r="I33" s="91">
        <v>3.5999999999999997E-2</v>
      </c>
      <c r="J33" s="90">
        <v>8.66</v>
      </c>
      <c r="K33" s="94">
        <v>42</v>
      </c>
      <c r="L33" s="90">
        <v>5.5</v>
      </c>
      <c r="M33" s="90">
        <v>26.8</v>
      </c>
      <c r="N33" s="92">
        <v>14.2</v>
      </c>
      <c r="O33" s="98">
        <v>7</v>
      </c>
      <c r="P33" s="97">
        <v>27</v>
      </c>
      <c r="Q33" s="91">
        <v>1.66</v>
      </c>
      <c r="R33" s="91">
        <v>0.2</v>
      </c>
      <c r="S33" s="99">
        <v>1.0999999999999999E-2</v>
      </c>
      <c r="T33" s="99">
        <v>0.05</v>
      </c>
      <c r="U33" s="99">
        <v>37.673999999999999</v>
      </c>
    </row>
    <row r="34" spans="1:21">
      <c r="A34" s="63" t="s">
        <v>281</v>
      </c>
      <c r="B34" s="63">
        <v>-24.012675999999999</v>
      </c>
      <c r="C34" s="63">
        <v>31.160181999999999</v>
      </c>
      <c r="D34" s="63">
        <v>4.01</v>
      </c>
      <c r="E34" s="63" t="s">
        <v>54</v>
      </c>
      <c r="F34" s="93">
        <v>8.2959999999999994</v>
      </c>
      <c r="G34" s="94">
        <v>249.9</v>
      </c>
      <c r="H34" s="94">
        <v>306.45999999999998</v>
      </c>
      <c r="I34" s="91">
        <v>2.4E-2</v>
      </c>
      <c r="J34" s="90">
        <v>130.30000000000001</v>
      </c>
      <c r="K34" s="94">
        <v>259</v>
      </c>
      <c r="L34" s="90">
        <v>8.0500000000000007</v>
      </c>
      <c r="M34" s="90">
        <v>28</v>
      </c>
      <c r="N34" s="92">
        <v>1.2</v>
      </c>
      <c r="O34" s="98">
        <v>23</v>
      </c>
      <c r="P34" s="97">
        <v>6</v>
      </c>
      <c r="Q34" s="91">
        <v>1.1299999999999999</v>
      </c>
      <c r="R34" s="91">
        <v>0.83</v>
      </c>
      <c r="S34" s="99">
        <v>6.0000000000000001E-3</v>
      </c>
      <c r="T34" s="99">
        <v>0.05</v>
      </c>
      <c r="U34" s="99">
        <v>47.363</v>
      </c>
    </row>
    <row r="35" spans="1:21">
      <c r="A35" s="63" t="s">
        <v>282</v>
      </c>
      <c r="B35" s="63">
        <v>-24.014607000000002</v>
      </c>
      <c r="C35" s="63">
        <v>31.172196</v>
      </c>
      <c r="D35" s="63">
        <v>5.14</v>
      </c>
      <c r="E35" s="63" t="s">
        <v>54</v>
      </c>
      <c r="F35" s="93">
        <v>8.0399999999999991</v>
      </c>
      <c r="G35" s="94">
        <v>326.5</v>
      </c>
      <c r="H35" s="94">
        <v>501.86</v>
      </c>
      <c r="I35" s="91">
        <v>2.8000000000000001E-2</v>
      </c>
      <c r="J35" s="90">
        <v>189.63</v>
      </c>
      <c r="K35" s="94">
        <v>442</v>
      </c>
      <c r="L35" s="90">
        <v>1.6</v>
      </c>
      <c r="M35" s="90">
        <v>145.5</v>
      </c>
      <c r="N35" s="92">
        <v>1.6</v>
      </c>
      <c r="O35" s="98">
        <v>37</v>
      </c>
      <c r="P35" s="97">
        <v>7</v>
      </c>
      <c r="Q35" s="91">
        <v>0.7</v>
      </c>
      <c r="R35" s="91">
        <v>0.74</v>
      </c>
      <c r="S35" s="99">
        <v>0.16600000000000001</v>
      </c>
      <c r="T35" s="99">
        <v>0.05</v>
      </c>
      <c r="U35" s="99">
        <v>24.815999999999999</v>
      </c>
    </row>
    <row r="36" spans="1:21">
      <c r="A36" s="63" t="s">
        <v>283</v>
      </c>
      <c r="B36" s="63">
        <v>-24.034255000000002</v>
      </c>
      <c r="C36" s="63">
        <v>31.199923999999999</v>
      </c>
      <c r="D36" s="63">
        <v>8.81</v>
      </c>
      <c r="E36" s="63" t="s">
        <v>54</v>
      </c>
      <c r="F36" s="93">
        <v>8.1319999999999997</v>
      </c>
      <c r="G36" s="94">
        <v>47.7</v>
      </c>
      <c r="H36" s="94">
        <v>34.47</v>
      </c>
      <c r="I36" s="91">
        <v>5.2999999999999999E-2</v>
      </c>
      <c r="J36" s="90">
        <v>7.8</v>
      </c>
      <c r="K36" s="94">
        <v>36</v>
      </c>
      <c r="L36" s="90">
        <v>10.23</v>
      </c>
      <c r="M36" s="90">
        <v>26.4</v>
      </c>
      <c r="N36" s="92">
        <v>3</v>
      </c>
      <c r="O36" s="98">
        <v>2</v>
      </c>
      <c r="P36" s="97">
        <v>4</v>
      </c>
      <c r="Q36" s="91">
        <v>1.01</v>
      </c>
      <c r="R36" s="91">
        <v>0.08</v>
      </c>
      <c r="S36" s="99">
        <v>6.0000000000000001E-3</v>
      </c>
      <c r="T36" s="99">
        <v>0.05</v>
      </c>
      <c r="U36" s="99">
        <v>1.0649999999999999</v>
      </c>
    </row>
    <row r="37" spans="1:21">
      <c r="A37" s="63" t="s">
        <v>284</v>
      </c>
      <c r="B37" s="63">
        <v>-24.001833999999999</v>
      </c>
      <c r="C37" s="63">
        <v>31.201267999999999</v>
      </c>
      <c r="D37" s="63">
        <v>7.46</v>
      </c>
      <c r="E37" s="63" t="s">
        <v>54</v>
      </c>
      <c r="F37" s="93">
        <v>7.3460000000000001</v>
      </c>
      <c r="G37" s="94">
        <v>395.1</v>
      </c>
      <c r="H37" s="94">
        <v>650.80999999999995</v>
      </c>
      <c r="I37" s="91">
        <v>4.7E-2</v>
      </c>
      <c r="J37" s="90">
        <v>267.3</v>
      </c>
      <c r="K37" s="94">
        <v>491</v>
      </c>
      <c r="L37" s="90">
        <v>1.19</v>
      </c>
      <c r="M37" s="90">
        <v>242.7</v>
      </c>
      <c r="N37" s="92">
        <v>373.7</v>
      </c>
      <c r="O37" s="98">
        <v>9</v>
      </c>
      <c r="P37" s="97">
        <v>24</v>
      </c>
      <c r="Q37" s="91">
        <v>0.16</v>
      </c>
      <c r="R37" s="91">
        <v>0.08</v>
      </c>
      <c r="S37" s="99">
        <v>2.5999999999999999E-2</v>
      </c>
      <c r="T37" s="99">
        <v>0.25</v>
      </c>
      <c r="U37" s="99">
        <v>1.7390000000000001</v>
      </c>
    </row>
    <row r="38" spans="1:21">
      <c r="A38" s="63" t="s">
        <v>285</v>
      </c>
      <c r="B38" s="63">
        <v>-24.03763</v>
      </c>
      <c r="C38" s="63">
        <v>31.133386999999999</v>
      </c>
      <c r="D38" s="63">
        <v>5.4</v>
      </c>
      <c r="E38" s="63" t="s">
        <v>54</v>
      </c>
      <c r="F38" s="88">
        <v>8.5850000000000009</v>
      </c>
      <c r="G38" s="94">
        <v>176.1</v>
      </c>
      <c r="H38" s="94">
        <v>82.76</v>
      </c>
      <c r="I38" s="91">
        <v>1.19</v>
      </c>
      <c r="J38" s="90">
        <v>20.22</v>
      </c>
      <c r="K38" s="94">
        <v>74.7</v>
      </c>
      <c r="L38" s="90">
        <v>12</v>
      </c>
      <c r="M38" s="90">
        <v>99.1</v>
      </c>
      <c r="N38" s="92">
        <v>9</v>
      </c>
      <c r="O38" s="98">
        <v>3.7</v>
      </c>
      <c r="P38" s="97">
        <v>3.5</v>
      </c>
      <c r="Q38" s="91">
        <v>1.58</v>
      </c>
      <c r="R38" s="91">
        <v>0.1</v>
      </c>
      <c r="S38" s="99">
        <v>0.01</v>
      </c>
      <c r="T38" s="99">
        <v>0.02</v>
      </c>
      <c r="U38" s="99">
        <v>3.1909999999999998</v>
      </c>
    </row>
    <row r="40" spans="1:21">
      <c r="E40" s="66" t="s">
        <v>416</v>
      </c>
      <c r="F40" s="89">
        <f>MEDIAN(F23:F38)</f>
        <v>8.2744999999999997</v>
      </c>
      <c r="G40" s="89">
        <f t="shared" ref="G40:U40" si="0">MEDIAN(G23:G38)</f>
        <v>204.14999999999998</v>
      </c>
      <c r="H40" s="89">
        <f t="shared" si="0"/>
        <v>99.539999999999992</v>
      </c>
      <c r="I40" s="89">
        <f t="shared" si="0"/>
        <v>2.6000000000000002E-2</v>
      </c>
      <c r="J40" s="89">
        <f t="shared" si="0"/>
        <v>24.23</v>
      </c>
      <c r="K40" s="89">
        <f t="shared" si="0"/>
        <v>84.1</v>
      </c>
      <c r="L40" s="89">
        <f t="shared" si="0"/>
        <v>9.14</v>
      </c>
      <c r="M40" s="89">
        <f t="shared" si="0"/>
        <v>26.6</v>
      </c>
      <c r="N40" s="89">
        <f t="shared" si="0"/>
        <v>6.5</v>
      </c>
      <c r="O40" s="89">
        <f t="shared" si="0"/>
        <v>8</v>
      </c>
      <c r="P40" s="89">
        <f t="shared" si="0"/>
        <v>4.75</v>
      </c>
      <c r="Q40" s="89">
        <f t="shared" si="0"/>
        <v>1.18</v>
      </c>
      <c r="R40" s="89">
        <f t="shared" si="0"/>
        <v>0.15000000000000002</v>
      </c>
      <c r="S40" s="89">
        <f t="shared" si="0"/>
        <v>0.01</v>
      </c>
      <c r="T40" s="89">
        <f t="shared" si="0"/>
        <v>0.05</v>
      </c>
      <c r="U40" s="89">
        <f t="shared" si="0"/>
        <v>5.3864999999999998</v>
      </c>
    </row>
    <row r="41" spans="1:21">
      <c r="E41" s="66" t="s">
        <v>418</v>
      </c>
      <c r="F41" s="89">
        <f>MEDIAN(F3:F22)</f>
        <v>8.2779999999999987</v>
      </c>
      <c r="G41" s="89">
        <f t="shared" ref="G41:U41" si="1">MEDIAN(G3:G22)</f>
        <v>38.1</v>
      </c>
      <c r="H41" s="89">
        <f t="shared" si="1"/>
        <v>23.905000000000001</v>
      </c>
      <c r="I41" s="89">
        <f t="shared" si="1"/>
        <v>0.01</v>
      </c>
      <c r="J41" s="89">
        <f t="shared" si="1"/>
        <v>3.7800000000000002</v>
      </c>
      <c r="K41" s="89">
        <f t="shared" si="1"/>
        <v>29.05</v>
      </c>
      <c r="L41" s="89">
        <f t="shared" si="1"/>
        <v>8.6</v>
      </c>
      <c r="M41" s="89">
        <f t="shared" si="1"/>
        <v>15.3</v>
      </c>
      <c r="N41" s="89">
        <f t="shared" si="1"/>
        <v>14.75</v>
      </c>
      <c r="O41" s="89">
        <f t="shared" si="1"/>
        <v>1.95</v>
      </c>
      <c r="P41" s="89">
        <f t="shared" si="1"/>
        <v>4</v>
      </c>
      <c r="Q41" s="89">
        <f t="shared" si="1"/>
        <v>0.92500000000000004</v>
      </c>
      <c r="R41" s="89">
        <f t="shared" si="1"/>
        <v>0.1</v>
      </c>
      <c r="S41" s="89">
        <f t="shared" si="1"/>
        <v>0.01</v>
      </c>
      <c r="T41" s="89">
        <f t="shared" si="1"/>
        <v>0.05</v>
      </c>
      <c r="U41" s="89">
        <f t="shared" si="1"/>
        <v>0.88800000000000001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224"/>
  <sheetViews>
    <sheetView showGridLines="0" topLeftCell="A187" zoomScale="110" zoomScaleNormal="110" workbookViewId="0">
      <selection activeCell="B22" sqref="B22"/>
    </sheetView>
  </sheetViews>
  <sheetFormatPr defaultRowHeight="12.75"/>
  <cols>
    <col min="1" max="1" width="18.28515625" style="153" bestFit="1" customWidth="1"/>
    <col min="2" max="2" width="13.7109375" style="177" bestFit="1" customWidth="1"/>
    <col min="3" max="3" width="32.85546875" style="153" bestFit="1" customWidth="1"/>
    <col min="4" max="4" width="15.140625" style="153" bestFit="1" customWidth="1"/>
    <col min="5" max="5" width="6" style="153" bestFit="1" customWidth="1"/>
    <col min="6" max="6" width="6.42578125" style="153" bestFit="1" customWidth="1"/>
    <col min="7" max="17" width="6" style="153" bestFit="1" customWidth="1"/>
    <col min="18" max="18" width="6.42578125" style="153" bestFit="1" customWidth="1"/>
    <col min="19" max="19" width="6" style="153" bestFit="1" customWidth="1"/>
    <col min="20" max="16384" width="9.140625" style="146"/>
  </cols>
  <sheetData>
    <row r="1" spans="1:19">
      <c r="A1" s="144"/>
      <c r="B1" s="145"/>
      <c r="C1" s="144"/>
      <c r="D1" s="144" t="s">
        <v>414</v>
      </c>
      <c r="E1" s="155" t="s">
        <v>2</v>
      </c>
      <c r="F1" s="155" t="s">
        <v>3</v>
      </c>
      <c r="G1" s="155" t="s">
        <v>4</v>
      </c>
      <c r="H1" s="155" t="s">
        <v>16</v>
      </c>
      <c r="I1" s="155" t="s">
        <v>17</v>
      </c>
      <c r="J1" s="155" t="s">
        <v>18</v>
      </c>
      <c r="K1" s="155" t="s">
        <v>19</v>
      </c>
      <c r="L1" s="155" t="s">
        <v>20</v>
      </c>
      <c r="M1" s="155" t="s">
        <v>21</v>
      </c>
      <c r="N1" s="155" t="s">
        <v>22</v>
      </c>
      <c r="O1" s="155" t="s">
        <v>23</v>
      </c>
      <c r="P1" s="155" t="s">
        <v>24</v>
      </c>
      <c r="Q1" s="155" t="s">
        <v>25</v>
      </c>
      <c r="R1" s="155" t="s">
        <v>26</v>
      </c>
      <c r="S1" s="155" t="s">
        <v>27</v>
      </c>
    </row>
    <row r="2" spans="1:19">
      <c r="A2" s="147" t="s">
        <v>419</v>
      </c>
      <c r="B2" s="147" t="s">
        <v>621</v>
      </c>
      <c r="C2" s="147" t="s">
        <v>420</v>
      </c>
      <c r="D2" s="147"/>
      <c r="E2" s="147" t="s">
        <v>5</v>
      </c>
      <c r="F2" s="147" t="s">
        <v>5</v>
      </c>
      <c r="G2" s="147" t="s">
        <v>5</v>
      </c>
      <c r="H2" s="147" t="s">
        <v>5</v>
      </c>
      <c r="I2" s="147" t="s">
        <v>5</v>
      </c>
      <c r="J2" s="147" t="s">
        <v>5</v>
      </c>
      <c r="K2" s="147" t="s">
        <v>5</v>
      </c>
      <c r="L2" s="147" t="s">
        <v>5</v>
      </c>
      <c r="M2" s="147" t="s">
        <v>5</v>
      </c>
      <c r="N2" s="147" t="s">
        <v>5</v>
      </c>
      <c r="O2" s="147" t="s">
        <v>5</v>
      </c>
      <c r="P2" s="147" t="s">
        <v>5</v>
      </c>
      <c r="Q2" s="147" t="s">
        <v>5</v>
      </c>
      <c r="R2" s="147" t="s">
        <v>5</v>
      </c>
      <c r="S2" s="147" t="s">
        <v>5</v>
      </c>
    </row>
    <row r="3" spans="1:19">
      <c r="A3" s="148" t="s">
        <v>421</v>
      </c>
      <c r="B3" s="154">
        <v>1</v>
      </c>
      <c r="C3" s="148" t="s">
        <v>619</v>
      </c>
      <c r="D3" s="148" t="s">
        <v>250</v>
      </c>
      <c r="E3" s="149">
        <v>155.84118001552849</v>
      </c>
      <c r="F3" s="149">
        <v>374.92624775299839</v>
      </c>
      <c r="G3" s="149">
        <v>128.81547041531425</v>
      </c>
      <c r="H3" s="149">
        <v>307.05116182943505</v>
      </c>
      <c r="I3" s="149">
        <v>1017.8517832724841</v>
      </c>
      <c r="J3" s="150">
        <v>1.5337748543815239</v>
      </c>
      <c r="K3" s="151">
        <v>58.800557577599143</v>
      </c>
      <c r="L3" s="149">
        <v>950.90190950338763</v>
      </c>
      <c r="M3" s="151">
        <v>10.890034180613522</v>
      </c>
      <c r="N3" s="151">
        <v>139.94044349541593</v>
      </c>
      <c r="O3" s="150">
        <v>5.9117165322222338E-2</v>
      </c>
      <c r="P3" s="150">
        <v>0.64952581066663084</v>
      </c>
      <c r="Q3" s="152">
        <v>8.4430412443578309E-3</v>
      </c>
      <c r="R3" s="152">
        <v>0.18129131632648912</v>
      </c>
      <c r="S3" s="152">
        <v>1.2586079080998217E-2</v>
      </c>
    </row>
    <row r="4" spans="1:19">
      <c r="A4" s="148" t="s">
        <v>422</v>
      </c>
      <c r="B4" s="154">
        <v>2</v>
      </c>
      <c r="C4" s="148" t="s">
        <v>619</v>
      </c>
      <c r="D4" s="148" t="s">
        <v>250</v>
      </c>
      <c r="E4" s="149">
        <v>854.52968308459526</v>
      </c>
      <c r="F4" s="149">
        <v>1366.3549704026586</v>
      </c>
      <c r="G4" s="149">
        <v>288.13500937730106</v>
      </c>
      <c r="H4" s="149">
        <v>1171.6926630898918</v>
      </c>
      <c r="I4" s="149">
        <v>2764.5799025094898</v>
      </c>
      <c r="J4" s="150">
        <v>5.6243161676016031</v>
      </c>
      <c r="K4" s="151">
        <v>203.55464656636167</v>
      </c>
      <c r="L4" s="149">
        <v>3623.0941427749349</v>
      </c>
      <c r="M4" s="151">
        <v>13.198375274108049</v>
      </c>
      <c r="N4" s="151">
        <v>118.54527681853234</v>
      </c>
      <c r="O4" s="150">
        <v>0.1395248823586458</v>
      </c>
      <c r="P4" s="150">
        <v>1.0110094005292301</v>
      </c>
      <c r="Q4" s="152">
        <v>1.6202639162697374E-2</v>
      </c>
      <c r="R4" s="152">
        <v>0.65741350521587327</v>
      </c>
      <c r="S4" s="152">
        <v>4.0649532006951948E-2</v>
      </c>
    </row>
    <row r="5" spans="1:19">
      <c r="A5" s="148" t="s">
        <v>423</v>
      </c>
      <c r="B5" s="154">
        <v>3</v>
      </c>
      <c r="C5" s="148" t="s">
        <v>619</v>
      </c>
      <c r="D5" s="148" t="s">
        <v>250</v>
      </c>
      <c r="E5" s="149">
        <v>154.05467893928602</v>
      </c>
      <c r="F5" s="149">
        <v>763.61190513125052</v>
      </c>
      <c r="G5" s="149">
        <v>97.430016484711771</v>
      </c>
      <c r="H5" s="149">
        <v>409.48512361240705</v>
      </c>
      <c r="I5" s="149">
        <v>2260.9475141042449</v>
      </c>
      <c r="J5" s="150">
        <v>2.916028135990143</v>
      </c>
      <c r="K5" s="151">
        <v>77.996421395784708</v>
      </c>
      <c r="L5" s="149">
        <v>1598.5992672149405</v>
      </c>
      <c r="M5" s="151">
        <v>11.209566489425161</v>
      </c>
      <c r="N5" s="151">
        <v>127.56851711309554</v>
      </c>
      <c r="O5" s="150">
        <v>7.2073421242850724E-2</v>
      </c>
      <c r="P5" s="150">
        <v>1.1676505561812165</v>
      </c>
      <c r="Q5" s="152">
        <v>6.3146051462308426E-3</v>
      </c>
      <c r="R5" s="152">
        <v>0.23489996674398969</v>
      </c>
      <c r="S5" s="152">
        <v>2.3331703086998636E-2</v>
      </c>
    </row>
    <row r="6" spans="1:19">
      <c r="A6" s="148" t="s">
        <v>424</v>
      </c>
      <c r="B6" s="154">
        <v>4</v>
      </c>
      <c r="C6" s="148" t="s">
        <v>619</v>
      </c>
      <c r="D6" s="148" t="s">
        <v>250</v>
      </c>
      <c r="E6" s="149">
        <v>135.53349452363483</v>
      </c>
      <c r="F6" s="149">
        <v>496.58911752661282</v>
      </c>
      <c r="G6" s="149">
        <v>117.93010190688898</v>
      </c>
      <c r="H6" s="149">
        <v>325.48927645944389</v>
      </c>
      <c r="I6" s="149">
        <v>1402.6486164126964</v>
      </c>
      <c r="J6" s="150">
        <v>1.8818315287555172</v>
      </c>
      <c r="K6" s="151">
        <v>87.327744635300405</v>
      </c>
      <c r="L6" s="149">
        <v>1524.9645392872724</v>
      </c>
      <c r="M6" s="151">
        <v>11.82507119413393</v>
      </c>
      <c r="N6" s="151">
        <v>129.54780897372001</v>
      </c>
      <c r="O6" s="150">
        <v>7.9025807981177101E-2</v>
      </c>
      <c r="P6" s="150">
        <v>0.92572682994496736</v>
      </c>
      <c r="Q6" s="152">
        <v>7.6532707977848219E-3</v>
      </c>
      <c r="R6" s="152">
        <v>0.23975348292073523</v>
      </c>
      <c r="S6" s="152">
        <v>1.3472733873022698E-2</v>
      </c>
    </row>
    <row r="7" spans="1:19">
      <c r="A7" s="148" t="s">
        <v>425</v>
      </c>
      <c r="B7" s="154">
        <v>5</v>
      </c>
      <c r="C7" s="148" t="s">
        <v>619</v>
      </c>
      <c r="D7" s="148" t="s">
        <v>250</v>
      </c>
      <c r="E7" s="149">
        <v>288.09962928341645</v>
      </c>
      <c r="F7" s="149">
        <v>550.88577666740252</v>
      </c>
      <c r="G7" s="149">
        <v>86.411756804240795</v>
      </c>
      <c r="H7" s="149">
        <v>338.75887523771587</v>
      </c>
      <c r="I7" s="149">
        <v>1366.9256229840853</v>
      </c>
      <c r="J7" s="150">
        <v>1.7903876250508812</v>
      </c>
      <c r="K7" s="151">
        <v>56.005072019849123</v>
      </c>
      <c r="L7" s="149">
        <v>1082.1182934080512</v>
      </c>
      <c r="M7" s="151">
        <v>10.488466133744948</v>
      </c>
      <c r="N7" s="151">
        <v>104.92284520748834</v>
      </c>
      <c r="O7" s="150">
        <v>0.4535989723931444</v>
      </c>
      <c r="P7" s="150">
        <v>0.73626059665076127</v>
      </c>
      <c r="Q7" s="152">
        <v>8.7468417284232367E-3</v>
      </c>
      <c r="R7" s="152">
        <v>0.34071870901078305</v>
      </c>
      <c r="S7" s="152">
        <v>1.7501348833765955E-2</v>
      </c>
    </row>
    <row r="8" spans="1:19">
      <c r="A8" s="148" t="s">
        <v>426</v>
      </c>
      <c r="B8" s="154">
        <v>6</v>
      </c>
      <c r="C8" s="148" t="s">
        <v>619</v>
      </c>
      <c r="D8" s="148" t="s">
        <v>250</v>
      </c>
      <c r="E8" s="149">
        <v>312.28452910803549</v>
      </c>
      <c r="F8" s="149">
        <v>339.12471038311458</v>
      </c>
      <c r="G8" s="149">
        <v>123.68623003619645</v>
      </c>
      <c r="H8" s="149">
        <v>299.06030444779356</v>
      </c>
      <c r="I8" s="149">
        <v>651.17450934845533</v>
      </c>
      <c r="J8" s="150">
        <v>0.9814825787827034</v>
      </c>
      <c r="K8" s="151">
        <v>37.224709583401712</v>
      </c>
      <c r="L8" s="149">
        <v>571.27126465609001</v>
      </c>
      <c r="M8" s="151">
        <v>9.1793428840753553</v>
      </c>
      <c r="N8" s="151">
        <v>115.49523522101707</v>
      </c>
      <c r="O8" s="150">
        <v>6.296808525428603E-2</v>
      </c>
      <c r="P8" s="150">
        <v>0.9662884139015443</v>
      </c>
      <c r="Q8" s="152">
        <v>4.3447483424789738E-3</v>
      </c>
      <c r="R8" s="152">
        <v>0.11450233322093999</v>
      </c>
      <c r="S8" s="152">
        <v>6.7267356737129337E-3</v>
      </c>
    </row>
    <row r="9" spans="1:19">
      <c r="A9" s="148" t="s">
        <v>427</v>
      </c>
      <c r="B9" s="154">
        <v>7</v>
      </c>
      <c r="C9" s="148" t="s">
        <v>619</v>
      </c>
      <c r="D9" s="148" t="s">
        <v>250</v>
      </c>
      <c r="E9" s="149">
        <v>205.34461069332298</v>
      </c>
      <c r="F9" s="149">
        <v>286.7028420013948</v>
      </c>
      <c r="G9" s="149">
        <v>97.404991516805524</v>
      </c>
      <c r="H9" s="149">
        <v>280.13735796506512</v>
      </c>
      <c r="I9" s="149">
        <v>882.82086170429614</v>
      </c>
      <c r="J9" s="150">
        <v>1.0461324230994318</v>
      </c>
      <c r="K9" s="151">
        <v>21.598488372411094</v>
      </c>
      <c r="L9" s="149">
        <v>560.18338443650407</v>
      </c>
      <c r="M9" s="151">
        <v>9.0550897109403312</v>
      </c>
      <c r="N9" s="151">
        <v>103.55149201154238</v>
      </c>
      <c r="O9" s="150">
        <v>9.3389899043871488E-2</v>
      </c>
      <c r="P9" s="150">
        <v>0.73537629196883258</v>
      </c>
      <c r="Q9" s="152">
        <v>1.3175971729654005E-4</v>
      </c>
      <c r="R9" s="152">
        <v>0.12180565616961816</v>
      </c>
      <c r="S9" s="152">
        <v>1.7102846040130584E-2</v>
      </c>
    </row>
    <row r="10" spans="1:19">
      <c r="A10" s="148" t="s">
        <v>428</v>
      </c>
      <c r="B10" s="154">
        <v>8</v>
      </c>
      <c r="C10" s="148" t="s">
        <v>619</v>
      </c>
      <c r="D10" s="148" t="s">
        <v>250</v>
      </c>
      <c r="E10" s="149">
        <v>544.27429382179946</v>
      </c>
      <c r="F10" s="149">
        <v>941.09781593183743</v>
      </c>
      <c r="G10" s="149">
        <v>110.5476629698</v>
      </c>
      <c r="H10" s="149">
        <v>676.28841709648032</v>
      </c>
      <c r="I10" s="149">
        <v>2348.5929631117465</v>
      </c>
      <c r="J10" s="150">
        <v>1.3906044504967903</v>
      </c>
      <c r="K10" s="151">
        <v>99.235574266560107</v>
      </c>
      <c r="L10" s="149">
        <v>871.71942401283059</v>
      </c>
      <c r="M10" s="151">
        <v>11.20590181966989</v>
      </c>
      <c r="N10" s="151">
        <v>122.00334916397605</v>
      </c>
      <c r="O10" s="150">
        <v>4.3083381000337387E-2</v>
      </c>
      <c r="P10" s="150">
        <v>0.83099420435121196</v>
      </c>
      <c r="Q10" s="152">
        <v>6.2826400284695123E-3</v>
      </c>
      <c r="R10" s="152">
        <v>1.0331467994148491</v>
      </c>
      <c r="S10" s="152">
        <v>7.0144846936511344E-3</v>
      </c>
    </row>
    <row r="11" spans="1:19">
      <c r="A11" s="148" t="s">
        <v>429</v>
      </c>
      <c r="B11" s="154">
        <v>9</v>
      </c>
      <c r="C11" s="148" t="s">
        <v>619</v>
      </c>
      <c r="D11" s="148" t="s">
        <v>250</v>
      </c>
      <c r="E11" s="149">
        <v>194.85592415042061</v>
      </c>
      <c r="F11" s="149">
        <v>334.70629263585448</v>
      </c>
      <c r="G11" s="149">
        <v>135.54560067686478</v>
      </c>
      <c r="H11" s="149">
        <v>365.67193715176234</v>
      </c>
      <c r="I11" s="149">
        <v>1351.8441106780313</v>
      </c>
      <c r="J11" s="150">
        <v>1.7710782006341927</v>
      </c>
      <c r="K11" s="151">
        <v>64.442744977796494</v>
      </c>
      <c r="L11" s="149">
        <v>1818.5510878987143</v>
      </c>
      <c r="M11" s="151">
        <v>9.5882414992674097</v>
      </c>
      <c r="N11" s="151">
        <v>116.3759369385869</v>
      </c>
      <c r="O11" s="150">
        <v>9.8895153157328497E-2</v>
      </c>
      <c r="P11" s="150">
        <v>0.60403709521795268</v>
      </c>
      <c r="Q11" s="152">
        <v>2.8949748508285715E-3</v>
      </c>
      <c r="R11" s="152">
        <v>0.27788275461235312</v>
      </c>
      <c r="S11" s="152">
        <v>1.476607644101526E-2</v>
      </c>
    </row>
    <row r="12" spans="1:19">
      <c r="A12" s="148" t="s">
        <v>430</v>
      </c>
      <c r="B12" s="154">
        <v>10</v>
      </c>
      <c r="C12" s="148" t="s">
        <v>619</v>
      </c>
      <c r="D12" s="148" t="s">
        <v>250</v>
      </c>
      <c r="E12" s="149">
        <v>140.66135588187629</v>
      </c>
      <c r="F12" s="149">
        <v>307.10313419875763</v>
      </c>
      <c r="G12" s="149">
        <v>203.32879025105794</v>
      </c>
      <c r="H12" s="149">
        <v>413.76327496460317</v>
      </c>
      <c r="I12" s="149">
        <v>894.84582769531664</v>
      </c>
      <c r="J12" s="150">
        <v>1.5570174264541576</v>
      </c>
      <c r="K12" s="151">
        <v>50.740547298190528</v>
      </c>
      <c r="L12" s="149">
        <v>1036.788260117072</v>
      </c>
      <c r="M12" s="151">
        <v>8.774696468495172</v>
      </c>
      <c r="N12" s="151">
        <v>116.22726907469753</v>
      </c>
      <c r="O12" s="150">
        <v>4.4181000874853063E-2</v>
      </c>
      <c r="P12" s="150">
        <v>0.89404523193937513</v>
      </c>
      <c r="Q12" s="152">
        <v>2.3069698964347223E-3</v>
      </c>
      <c r="R12" s="152">
        <v>0.95913485218248928</v>
      </c>
      <c r="S12" s="152">
        <v>8.9466144869118497E-3</v>
      </c>
    </row>
    <row r="13" spans="1:19">
      <c r="A13" s="148" t="s">
        <v>431</v>
      </c>
      <c r="B13" s="154">
        <v>11</v>
      </c>
      <c r="C13" s="148" t="s">
        <v>619</v>
      </c>
      <c r="D13" s="148" t="s">
        <v>250</v>
      </c>
      <c r="E13" s="149">
        <v>134.36550900544691</v>
      </c>
      <c r="F13" s="149">
        <v>320.74458832560777</v>
      </c>
      <c r="G13" s="149">
        <v>145.79991825666579</v>
      </c>
      <c r="H13" s="149">
        <v>347.57278635130422</v>
      </c>
      <c r="I13" s="149">
        <v>935.53060368605827</v>
      </c>
      <c r="J13" s="150">
        <v>2.1902026972816673</v>
      </c>
      <c r="K13" s="151">
        <v>62.016029562855458</v>
      </c>
      <c r="L13" s="149">
        <v>1389.6044583842449</v>
      </c>
      <c r="M13" s="151">
        <v>10.510150700340716</v>
      </c>
      <c r="N13" s="151">
        <v>125.18093899636366</v>
      </c>
      <c r="O13" s="150">
        <v>6.1040501616405278E-2</v>
      </c>
      <c r="P13" s="150">
        <v>0.8941844030798457</v>
      </c>
      <c r="Q13" s="152">
        <v>4.8811574274885486E-3</v>
      </c>
      <c r="R13" s="152">
        <v>0.21056367342720078</v>
      </c>
      <c r="S13" s="152">
        <v>1.4881343997621435E-2</v>
      </c>
    </row>
    <row r="14" spans="1:19">
      <c r="A14" s="148" t="s">
        <v>432</v>
      </c>
      <c r="B14" s="154">
        <v>12</v>
      </c>
      <c r="C14" s="148" t="s">
        <v>619</v>
      </c>
      <c r="D14" s="148" t="s">
        <v>250</v>
      </c>
      <c r="E14" s="149">
        <v>1462.1425918666189</v>
      </c>
      <c r="F14" s="149">
        <v>1258.531623077567</v>
      </c>
      <c r="G14" s="149">
        <v>137.75543755680425</v>
      </c>
      <c r="H14" s="149">
        <v>3120.3009278485993</v>
      </c>
      <c r="I14" s="149">
        <v>3275.9928313814166</v>
      </c>
      <c r="J14" s="150">
        <v>2.4281442177463122</v>
      </c>
      <c r="K14" s="151">
        <v>35.839654680014682</v>
      </c>
      <c r="L14" s="149">
        <v>707.0728327135397</v>
      </c>
      <c r="M14" s="151">
        <v>9.2673892764552015</v>
      </c>
      <c r="N14" s="151">
        <v>113.12671661138141</v>
      </c>
      <c r="O14" s="150">
        <v>4.889682535750179E-2</v>
      </c>
      <c r="P14" s="150">
        <v>1.1798167056004878</v>
      </c>
      <c r="Q14" s="152">
        <v>2.8906669386913851E-3</v>
      </c>
      <c r="R14" s="152">
        <v>0.16113478533773601</v>
      </c>
      <c r="S14" s="152">
        <v>1.0167638011376252E-2</v>
      </c>
    </row>
    <row r="15" spans="1:19">
      <c r="A15" s="148" t="s">
        <v>433</v>
      </c>
      <c r="B15" s="154">
        <v>13</v>
      </c>
      <c r="C15" s="148" t="s">
        <v>619</v>
      </c>
      <c r="D15" s="148" t="s">
        <v>250</v>
      </c>
      <c r="E15" s="149">
        <v>235.19420962353857</v>
      </c>
      <c r="F15" s="149">
        <v>234.56132256750297</v>
      </c>
      <c r="G15" s="149">
        <v>104.89770547873337</v>
      </c>
      <c r="H15" s="149">
        <v>253.0111803117949</v>
      </c>
      <c r="I15" s="149">
        <v>883.15093076601238</v>
      </c>
      <c r="J15" s="150">
        <v>1.6499836534247931</v>
      </c>
      <c r="K15" s="151">
        <v>19.105234772482884</v>
      </c>
      <c r="L15" s="149">
        <v>1083.7483023806767</v>
      </c>
      <c r="M15" s="151">
        <v>8.9111211424300691</v>
      </c>
      <c r="N15" s="151">
        <v>109.04873347488662</v>
      </c>
      <c r="O15" s="150">
        <v>5.0829575923185523E-2</v>
      </c>
      <c r="P15" s="150">
        <v>1.0710636988803419</v>
      </c>
      <c r="Q15" s="152">
        <v>1.2748330975076815E-2</v>
      </c>
      <c r="R15" s="152">
        <v>0.19766171026542464</v>
      </c>
      <c r="S15" s="152">
        <v>8.6258659929717482E-3</v>
      </c>
    </row>
    <row r="16" spans="1:19">
      <c r="A16" s="148" t="s">
        <v>434</v>
      </c>
      <c r="B16" s="154">
        <v>16</v>
      </c>
      <c r="C16" s="148" t="s">
        <v>619</v>
      </c>
      <c r="D16" s="148" t="s">
        <v>250</v>
      </c>
      <c r="E16" s="149">
        <v>555.98217677927346</v>
      </c>
      <c r="F16" s="149">
        <v>800.24371229554015</v>
      </c>
      <c r="G16" s="149">
        <v>112.43010089143347</v>
      </c>
      <c r="H16" s="149">
        <v>323.50202573925685</v>
      </c>
      <c r="I16" s="149">
        <v>2008.5988923812279</v>
      </c>
      <c r="J16" s="150">
        <v>1.925678207460777</v>
      </c>
      <c r="K16" s="151">
        <v>50.022908296202068</v>
      </c>
      <c r="L16" s="149">
        <v>970.5400182275539</v>
      </c>
      <c r="M16" s="151">
        <v>9.60503309487253</v>
      </c>
      <c r="N16" s="151">
        <v>116.0155049394649</v>
      </c>
      <c r="O16" s="150">
        <v>0.15393558445845271</v>
      </c>
      <c r="P16" s="150">
        <v>1.3737610700738665</v>
      </c>
      <c r="Q16" s="152">
        <v>6.9178109186813037E-3</v>
      </c>
      <c r="R16" s="152">
        <v>0.26043333735545243</v>
      </c>
      <c r="S16" s="152">
        <v>4.738556769147878E-2</v>
      </c>
    </row>
    <row r="17" spans="1:19">
      <c r="A17" s="148" t="s">
        <v>435</v>
      </c>
      <c r="B17" s="154">
        <v>19</v>
      </c>
      <c r="C17" s="148" t="s">
        <v>619</v>
      </c>
      <c r="D17" s="148" t="s">
        <v>250</v>
      </c>
      <c r="E17" s="149">
        <v>231.09332021181015</v>
      </c>
      <c r="F17" s="149">
        <v>245.39031624130891</v>
      </c>
      <c r="G17" s="149">
        <v>97.002972441703491</v>
      </c>
      <c r="H17" s="149">
        <v>340.0534375683975</v>
      </c>
      <c r="I17" s="149">
        <v>776.19537576483538</v>
      </c>
      <c r="J17" s="150">
        <v>1.0126320229615537</v>
      </c>
      <c r="K17" s="151">
        <v>30.872399046124869</v>
      </c>
      <c r="L17" s="149">
        <v>750.80530698540281</v>
      </c>
      <c r="M17" s="151">
        <v>7.6631552308518991</v>
      </c>
      <c r="N17" s="151">
        <v>112.16204598372546</v>
      </c>
      <c r="O17" s="150">
        <v>4.4804509253448102E-2</v>
      </c>
      <c r="P17" s="150">
        <v>0.64544307553978897</v>
      </c>
      <c r="Q17" s="152">
        <v>3.4522653696811732E-3</v>
      </c>
      <c r="R17" s="152">
        <v>0.20229761129635496</v>
      </c>
      <c r="S17" s="152">
        <v>5.9084611379979146E-3</v>
      </c>
    </row>
    <row r="18" spans="1:19">
      <c r="A18" s="148" t="s">
        <v>436</v>
      </c>
      <c r="B18" s="154">
        <v>23</v>
      </c>
      <c r="C18" s="148" t="s">
        <v>619</v>
      </c>
      <c r="D18" s="148" t="s">
        <v>250</v>
      </c>
      <c r="E18" s="149">
        <v>238.05641911932537</v>
      </c>
      <c r="F18" s="149">
        <v>716.68134303501733</v>
      </c>
      <c r="G18" s="149">
        <v>118.52308828501525</v>
      </c>
      <c r="H18" s="149">
        <v>377.75552310585243</v>
      </c>
      <c r="I18" s="149">
        <v>1272.708086358534</v>
      </c>
      <c r="J18" s="150">
        <v>3.1630242242169917</v>
      </c>
      <c r="K18" s="151">
        <v>66.155014333792948</v>
      </c>
      <c r="L18" s="149">
        <v>1749.0082791167545</v>
      </c>
      <c r="M18" s="151">
        <v>11.654814291494306</v>
      </c>
      <c r="N18" s="151">
        <v>113.82498807080407</v>
      </c>
      <c r="O18" s="150">
        <v>0.15046042735262039</v>
      </c>
      <c r="P18" s="150">
        <v>0.67016406722074784</v>
      </c>
      <c r="Q18" s="152">
        <v>9.3160646742291679E-3</v>
      </c>
      <c r="R18" s="152">
        <v>0.3199203020376965</v>
      </c>
      <c r="S18" s="152">
        <v>3.3143794648112748E-2</v>
      </c>
    </row>
    <row r="19" spans="1:19">
      <c r="A19" s="148" t="s">
        <v>437</v>
      </c>
      <c r="B19" s="154">
        <v>24</v>
      </c>
      <c r="C19" s="148" t="s">
        <v>619</v>
      </c>
      <c r="D19" s="148" t="s">
        <v>250</v>
      </c>
      <c r="E19" s="149">
        <v>247.48316370412823</v>
      </c>
      <c r="F19" s="149">
        <v>653.62282475080008</v>
      </c>
      <c r="G19" s="149">
        <v>94.979449673245966</v>
      </c>
      <c r="H19" s="149">
        <v>427.50216558802526</v>
      </c>
      <c r="I19" s="149">
        <v>1493.3209513069903</v>
      </c>
      <c r="J19" s="150">
        <v>2.8648311375832916</v>
      </c>
      <c r="K19" s="151">
        <v>81.879112735732562</v>
      </c>
      <c r="L19" s="149">
        <v>1685.2994109207807</v>
      </c>
      <c r="M19" s="151">
        <v>12.717347146332113</v>
      </c>
      <c r="N19" s="151">
        <v>127.65214144074022</v>
      </c>
      <c r="O19" s="150">
        <v>9.2620477842075624E-2</v>
      </c>
      <c r="P19" s="150">
        <v>1.0331798598316377</v>
      </c>
      <c r="Q19" s="152">
        <v>6.7227045061743415E-3</v>
      </c>
      <c r="R19" s="152">
        <v>0.36857774530907983</v>
      </c>
      <c r="S19" s="152">
        <v>2.6923256322100689E-2</v>
      </c>
    </row>
    <row r="20" spans="1:19">
      <c r="A20" s="148" t="s">
        <v>438</v>
      </c>
      <c r="B20" s="154">
        <v>27</v>
      </c>
      <c r="C20" s="148" t="s">
        <v>619</v>
      </c>
      <c r="D20" s="148" t="s">
        <v>250</v>
      </c>
      <c r="E20" s="149">
        <v>200.33591892860522</v>
      </c>
      <c r="F20" s="149">
        <v>665.38723288525296</v>
      </c>
      <c r="G20" s="149">
        <v>88.554883521531451</v>
      </c>
      <c r="H20" s="149">
        <v>449.75461133304339</v>
      </c>
      <c r="I20" s="149">
        <v>1787.1053658167546</v>
      </c>
      <c r="J20" s="150">
        <v>2.6587062341920205</v>
      </c>
      <c r="K20" s="151">
        <v>95.71570349841916</v>
      </c>
      <c r="L20" s="149">
        <v>1782.7885778719076</v>
      </c>
      <c r="M20" s="151">
        <v>13.398942637964479</v>
      </c>
      <c r="N20" s="151">
        <v>134.65836696899134</v>
      </c>
      <c r="O20" s="150">
        <v>0.10711128451154324</v>
      </c>
      <c r="P20" s="150">
        <v>1.0585465601831126</v>
      </c>
      <c r="Q20" s="152">
        <v>1.7676035606617284E-2</v>
      </c>
      <c r="R20" s="152">
        <v>0.34989805289568515</v>
      </c>
      <c r="S20" s="152">
        <v>2.3851070838282327E-2</v>
      </c>
    </row>
    <row r="21" spans="1:19">
      <c r="A21" s="148" t="s">
        <v>439</v>
      </c>
      <c r="B21" s="154">
        <v>28</v>
      </c>
      <c r="C21" s="148" t="s">
        <v>619</v>
      </c>
      <c r="D21" s="148" t="s">
        <v>250</v>
      </c>
      <c r="E21" s="149">
        <v>238.25514718402189</v>
      </c>
      <c r="F21" s="149">
        <v>630.0294592139519</v>
      </c>
      <c r="G21" s="149">
        <v>147.02363993276953</v>
      </c>
      <c r="H21" s="149">
        <v>1045.8090300656047</v>
      </c>
      <c r="I21" s="149">
        <v>1525.718024145888</v>
      </c>
      <c r="J21" s="150">
        <v>2.3438805121191377</v>
      </c>
      <c r="K21" s="151">
        <v>67.975618996555482</v>
      </c>
      <c r="L21" s="149">
        <v>1397.1743621070962</v>
      </c>
      <c r="M21" s="151">
        <v>10.232595962455914</v>
      </c>
      <c r="N21" s="151">
        <v>132.47524139576728</v>
      </c>
      <c r="O21" s="150">
        <v>0.10591805397013102</v>
      </c>
      <c r="P21" s="150">
        <v>0.87886102796509369</v>
      </c>
      <c r="Q21" s="152">
        <v>6.9827062214055042E-3</v>
      </c>
      <c r="R21" s="152">
        <v>0.28989120631958781</v>
      </c>
      <c r="S21" s="152">
        <v>1.9672935697215455E-2</v>
      </c>
    </row>
    <row r="22" spans="1:19">
      <c r="A22" s="148" t="s">
        <v>440</v>
      </c>
      <c r="B22" s="154">
        <v>29</v>
      </c>
      <c r="C22" s="148" t="s">
        <v>619</v>
      </c>
      <c r="D22" s="148" t="s">
        <v>250</v>
      </c>
      <c r="E22" s="149">
        <v>947.72724012851018</v>
      </c>
      <c r="F22" s="149">
        <v>1008.3727976146067</v>
      </c>
      <c r="G22" s="149">
        <v>176.71767927451702</v>
      </c>
      <c r="H22" s="149">
        <v>1196.2884855114062</v>
      </c>
      <c r="I22" s="149">
        <v>2226.065395713651</v>
      </c>
      <c r="J22" s="150">
        <v>2.9104172587924122</v>
      </c>
      <c r="K22" s="151">
        <v>133.62320369889966</v>
      </c>
      <c r="L22" s="149">
        <v>1813.8621476396534</v>
      </c>
      <c r="M22" s="151">
        <v>11.29823251856703</v>
      </c>
      <c r="N22" s="151">
        <v>125.96383732883891</v>
      </c>
      <c r="O22" s="150">
        <v>0.11307710373709788</v>
      </c>
      <c r="P22" s="150">
        <v>0.88053046897737997</v>
      </c>
      <c r="Q22" s="152">
        <v>1.4569301290384326E-2</v>
      </c>
      <c r="R22" s="152">
        <v>0.482524068934853</v>
      </c>
      <c r="S22" s="152">
        <v>2.0952274542191458E-2</v>
      </c>
    </row>
    <row r="23" spans="1:19">
      <c r="A23" s="148" t="s">
        <v>441</v>
      </c>
      <c r="B23" s="154">
        <v>30</v>
      </c>
      <c r="C23" s="148" t="s">
        <v>619</v>
      </c>
      <c r="D23" s="148" t="s">
        <v>250</v>
      </c>
      <c r="E23" s="149">
        <v>1227.6128008218627</v>
      </c>
      <c r="F23" s="149">
        <v>947.73030401133587</v>
      </c>
      <c r="G23" s="149">
        <v>108.95244570482294</v>
      </c>
      <c r="H23" s="149">
        <v>2105.259884011904</v>
      </c>
      <c r="I23" s="149">
        <v>2367.3038656724648</v>
      </c>
      <c r="J23" s="150">
        <v>1.7646663530826883</v>
      </c>
      <c r="K23" s="151">
        <v>126.09329892659171</v>
      </c>
      <c r="L23" s="149">
        <v>1269.5520941134694</v>
      </c>
      <c r="M23" s="151">
        <v>7.8898724049928743</v>
      </c>
      <c r="N23" s="151">
        <v>126.7283118801456</v>
      </c>
      <c r="O23" s="150">
        <v>7.8988676730295831E-2</v>
      </c>
      <c r="P23" s="150">
        <v>0.86603011789406192</v>
      </c>
      <c r="Q23" s="152">
        <v>1.2572630745598947E-2</v>
      </c>
      <c r="R23" s="152">
        <v>0.29267683179499016</v>
      </c>
      <c r="S23" s="152">
        <v>1.1706514798622381E-2</v>
      </c>
    </row>
    <row r="24" spans="1:19">
      <c r="A24" s="148" t="s">
        <v>442</v>
      </c>
      <c r="B24" s="154">
        <v>31</v>
      </c>
      <c r="C24" s="148" t="s">
        <v>619</v>
      </c>
      <c r="D24" s="148" t="s">
        <v>250</v>
      </c>
      <c r="E24" s="149">
        <v>520.59304167085043</v>
      </c>
      <c r="F24" s="149">
        <v>429.67025534831839</v>
      </c>
      <c r="G24" s="149">
        <v>222.88171804787314</v>
      </c>
      <c r="H24" s="149">
        <v>687.51391732519107</v>
      </c>
      <c r="I24" s="149">
        <v>1280.714425144379</v>
      </c>
      <c r="J24" s="150">
        <v>1.5099935835965119</v>
      </c>
      <c r="K24" s="151">
        <v>31.608944313636592</v>
      </c>
      <c r="L24" s="149">
        <v>1075.8667378137136</v>
      </c>
      <c r="M24" s="151">
        <v>11.671765510691351</v>
      </c>
      <c r="N24" s="151">
        <v>127.94800176485042</v>
      </c>
      <c r="O24" s="150">
        <v>6.2086113383299106E-2</v>
      </c>
      <c r="P24" s="150">
        <v>0.77798303074184638</v>
      </c>
      <c r="Q24" s="152">
        <v>3.7332629992364785E-3</v>
      </c>
      <c r="R24" s="152">
        <v>0.22226903108964063</v>
      </c>
      <c r="S24" s="152">
        <v>1.10128734483375E-2</v>
      </c>
    </row>
    <row r="25" spans="1:19">
      <c r="A25" s="148" t="s">
        <v>443</v>
      </c>
      <c r="B25" s="154">
        <v>36</v>
      </c>
      <c r="C25" s="148" t="s">
        <v>619</v>
      </c>
      <c r="D25" s="148" t="s">
        <v>250</v>
      </c>
      <c r="E25" s="149">
        <v>392.14521294764597</v>
      </c>
      <c r="F25" s="149">
        <v>756.91782504636569</v>
      </c>
      <c r="G25" s="149">
        <v>113.01944712652644</v>
      </c>
      <c r="H25" s="149">
        <v>897.95460066732812</v>
      </c>
      <c r="I25" s="149">
        <v>1868.2039956222463</v>
      </c>
      <c r="J25" s="150">
        <v>2.2223985940820072</v>
      </c>
      <c r="K25" s="151">
        <v>90.01331058478506</v>
      </c>
      <c r="L25" s="149">
        <v>1368.0714057713701</v>
      </c>
      <c r="M25" s="151">
        <v>10.232169012152482</v>
      </c>
      <c r="N25" s="151">
        <v>120.56622656211943</v>
      </c>
      <c r="O25" s="150">
        <v>7.6834624028532889E-2</v>
      </c>
      <c r="P25" s="150">
        <v>0.91839868593096474</v>
      </c>
      <c r="Q25" s="152">
        <v>7.8252566528270329E-3</v>
      </c>
      <c r="R25" s="152">
        <v>0.39863525302655856</v>
      </c>
      <c r="S25" s="152">
        <v>1.0220349815156553E-2</v>
      </c>
    </row>
    <row r="26" spans="1:19">
      <c r="A26" s="148" t="s">
        <v>444</v>
      </c>
      <c r="B26" s="154">
        <v>37</v>
      </c>
      <c r="C26" s="148" t="s">
        <v>619</v>
      </c>
      <c r="D26" s="148" t="s">
        <v>250</v>
      </c>
      <c r="E26" s="149">
        <v>794.22478009287147</v>
      </c>
      <c r="F26" s="149">
        <v>1453.3269614519381</v>
      </c>
      <c r="G26" s="149">
        <v>735.83471234307046</v>
      </c>
      <c r="H26" s="149">
        <v>2420.543240534148</v>
      </c>
      <c r="I26" s="149">
        <v>3419.2860920317894</v>
      </c>
      <c r="J26" s="150">
        <v>4.4070010113335272</v>
      </c>
      <c r="K26" s="151">
        <v>218.2982884156462</v>
      </c>
      <c r="L26" s="149">
        <v>3542.2313512557389</v>
      </c>
      <c r="M26" s="151">
        <v>14.640996793786618</v>
      </c>
      <c r="N26" s="151">
        <v>132.71455462566178</v>
      </c>
      <c r="O26" s="150">
        <v>0.11820611357985018</v>
      </c>
      <c r="P26" s="150">
        <v>0.7784427209543896</v>
      </c>
      <c r="Q26" s="152">
        <v>9.3274306483539515E-3</v>
      </c>
      <c r="R26" s="152">
        <v>0.51020826604457314</v>
      </c>
      <c r="S26" s="152">
        <v>3.5935938227016559E-2</v>
      </c>
    </row>
    <row r="27" spans="1:19">
      <c r="A27" s="148" t="s">
        <v>445</v>
      </c>
      <c r="B27" s="154">
        <v>38</v>
      </c>
      <c r="C27" s="148" t="s">
        <v>619</v>
      </c>
      <c r="D27" s="148" t="s">
        <v>250</v>
      </c>
      <c r="E27" s="149">
        <v>136.27629049814732</v>
      </c>
      <c r="F27" s="149">
        <v>585.81942715973696</v>
      </c>
      <c r="G27" s="149">
        <v>114.84493286227016</v>
      </c>
      <c r="H27" s="149">
        <v>468.32572633195178</v>
      </c>
      <c r="I27" s="149">
        <v>1352.0941963684193</v>
      </c>
      <c r="J27" s="150">
        <v>4.1133686797649656</v>
      </c>
      <c r="K27" s="151">
        <v>85.460607722359356</v>
      </c>
      <c r="L27" s="149">
        <v>2340.1021481041053</v>
      </c>
      <c r="M27" s="151">
        <v>13.096664968537368</v>
      </c>
      <c r="N27" s="151">
        <v>113.55742685680858</v>
      </c>
      <c r="O27" s="150">
        <v>0.13341552310682914</v>
      </c>
      <c r="P27" s="150">
        <v>1.0742788128710574</v>
      </c>
      <c r="Q27" s="152">
        <v>1.6674470738205688E-2</v>
      </c>
      <c r="R27" s="152">
        <v>0.41167379389442732</v>
      </c>
      <c r="S27" s="152">
        <v>3.7013926992169807E-2</v>
      </c>
    </row>
    <row r="28" spans="1:19">
      <c r="A28" s="148" t="s">
        <v>446</v>
      </c>
      <c r="B28" s="154">
        <v>39</v>
      </c>
      <c r="C28" s="148" t="s">
        <v>619</v>
      </c>
      <c r="D28" s="148" t="s">
        <v>250</v>
      </c>
      <c r="E28" s="149">
        <v>280.94706160816514</v>
      </c>
      <c r="F28" s="149">
        <v>410.41225313949178</v>
      </c>
      <c r="G28" s="149">
        <v>125.66336239858096</v>
      </c>
      <c r="H28" s="149">
        <v>509.6396784262912</v>
      </c>
      <c r="I28" s="149">
        <v>1025.2264167883075</v>
      </c>
      <c r="J28" s="150">
        <v>1.6701109614518963</v>
      </c>
      <c r="K28" s="151">
        <v>51.316170200622032</v>
      </c>
      <c r="L28" s="149">
        <v>1110.2927265646304</v>
      </c>
      <c r="M28" s="151">
        <v>11.398604988414556</v>
      </c>
      <c r="N28" s="151">
        <v>141.15091424091415</v>
      </c>
      <c r="O28" s="150">
        <v>6.6351265453098607E-2</v>
      </c>
      <c r="P28" s="150">
        <v>0.90292888162509721</v>
      </c>
      <c r="Q28" s="152">
        <v>9.212880138941993E-3</v>
      </c>
      <c r="R28" s="152">
        <v>0.20553383264574177</v>
      </c>
      <c r="S28" s="152">
        <v>1.1715657336108914E-2</v>
      </c>
    </row>
    <row r="29" spans="1:19">
      <c r="A29" s="148" t="s">
        <v>447</v>
      </c>
      <c r="B29" s="154">
        <v>43</v>
      </c>
      <c r="C29" s="148" t="s">
        <v>619</v>
      </c>
      <c r="D29" s="148" t="s">
        <v>250</v>
      </c>
      <c r="E29" s="149">
        <v>167.53070350721106</v>
      </c>
      <c r="F29" s="149">
        <v>559.62274763397625</v>
      </c>
      <c r="G29" s="149">
        <v>78.185640838075827</v>
      </c>
      <c r="H29" s="149">
        <v>367.92643659751195</v>
      </c>
      <c r="I29" s="149">
        <v>1096.3675130600552</v>
      </c>
      <c r="J29" s="150">
        <v>3.3750754146124704</v>
      </c>
      <c r="K29" s="151">
        <v>59.693004041042727</v>
      </c>
      <c r="L29" s="149">
        <v>1871.455161136329</v>
      </c>
      <c r="M29" s="151">
        <v>7.4324567338711107</v>
      </c>
      <c r="N29" s="151">
        <v>84.648150580518916</v>
      </c>
      <c r="O29" s="150">
        <v>0.1228774785252997</v>
      </c>
      <c r="P29" s="150">
        <v>0.63583561209569928</v>
      </c>
      <c r="Q29" s="152">
        <v>7.9516594475640724E-3</v>
      </c>
      <c r="R29" s="152">
        <v>0.27450296760301429</v>
      </c>
      <c r="S29" s="152">
        <v>2.8180706454998917E-2</v>
      </c>
    </row>
    <row r="30" spans="1:19">
      <c r="A30" s="148" t="s">
        <v>448</v>
      </c>
      <c r="B30" s="154">
        <v>48</v>
      </c>
      <c r="C30" s="148" t="s">
        <v>619</v>
      </c>
      <c r="D30" s="148" t="s">
        <v>250</v>
      </c>
      <c r="E30" s="149">
        <v>130.7012892426589</v>
      </c>
      <c r="F30" s="149">
        <v>731.32255664318325</v>
      </c>
      <c r="G30" s="149">
        <v>114.62668543007607</v>
      </c>
      <c r="H30" s="149">
        <v>457.03613759343909</v>
      </c>
      <c r="I30" s="149">
        <v>1721.5984218008171</v>
      </c>
      <c r="J30" s="150">
        <v>2.4904093948423531</v>
      </c>
      <c r="K30" s="151">
        <v>61.995653212151893</v>
      </c>
      <c r="L30" s="149">
        <v>1430.9935959043232</v>
      </c>
      <c r="M30" s="151">
        <v>14.63768656497988</v>
      </c>
      <c r="N30" s="151">
        <v>129.98979288026692</v>
      </c>
      <c r="O30" s="150">
        <v>0.1024682539949613</v>
      </c>
      <c r="P30" s="150">
        <v>0.57228691050646863</v>
      </c>
      <c r="Q30" s="152">
        <v>1.0714994868104887E-2</v>
      </c>
      <c r="R30" s="152">
        <v>0.34345917058942499</v>
      </c>
      <c r="S30" s="152">
        <v>3.3642708760558117E-2</v>
      </c>
    </row>
    <row r="31" spans="1:19">
      <c r="A31" s="148" t="s">
        <v>449</v>
      </c>
      <c r="B31" s="154">
        <v>49</v>
      </c>
      <c r="C31" s="148" t="s">
        <v>619</v>
      </c>
      <c r="D31" s="148" t="s">
        <v>250</v>
      </c>
      <c r="E31" s="149">
        <v>1028.5913196934794</v>
      </c>
      <c r="F31" s="149">
        <v>609.92987663817951</v>
      </c>
      <c r="G31" s="149">
        <v>150.81826054136437</v>
      </c>
      <c r="H31" s="149">
        <v>2473.9628904247211</v>
      </c>
      <c r="I31" s="149">
        <v>1331.7650318705364</v>
      </c>
      <c r="J31" s="150">
        <v>0.78283730158620835</v>
      </c>
      <c r="K31" s="151">
        <v>43.215575028377586</v>
      </c>
      <c r="L31" s="149">
        <v>522.97231901626242</v>
      </c>
      <c r="M31" s="151">
        <v>7.2213088924057507</v>
      </c>
      <c r="N31" s="151">
        <v>108.75945448317778</v>
      </c>
      <c r="O31" s="150">
        <v>3.7865723857380268E-2</v>
      </c>
      <c r="P31" s="150">
        <v>1.0958355525647658</v>
      </c>
      <c r="Q31" s="152">
        <v>4.3374396184359218E-4</v>
      </c>
      <c r="R31" s="152">
        <v>0.14330984962707219</v>
      </c>
      <c r="S31" s="152">
        <v>2.4532458141853339E-3</v>
      </c>
    </row>
    <row r="32" spans="1:19">
      <c r="A32" s="148" t="s">
        <v>450</v>
      </c>
      <c r="B32" s="154">
        <v>51</v>
      </c>
      <c r="C32" s="148" t="s">
        <v>619</v>
      </c>
      <c r="D32" s="148" t="s">
        <v>250</v>
      </c>
      <c r="E32" s="149">
        <v>224.88265631788616</v>
      </c>
      <c r="F32" s="149">
        <v>503.42052249706245</v>
      </c>
      <c r="G32" s="149">
        <v>125.31556949135378</v>
      </c>
      <c r="H32" s="149">
        <v>418.87829709052062</v>
      </c>
      <c r="I32" s="149">
        <v>1381.3902559927253</v>
      </c>
      <c r="J32" s="150">
        <v>2.5525102496708167</v>
      </c>
      <c r="K32" s="151">
        <v>76.626685900953504</v>
      </c>
      <c r="L32" s="149">
        <v>2765.5517546931242</v>
      </c>
      <c r="M32" s="151">
        <v>11.120349316174361</v>
      </c>
      <c r="N32" s="151">
        <v>106.40356151830275</v>
      </c>
      <c r="O32" s="150">
        <v>0.12290037455314293</v>
      </c>
      <c r="P32" s="150">
        <v>1.0348077041835115</v>
      </c>
      <c r="Q32" s="152">
        <v>9.9886849490893655E-3</v>
      </c>
      <c r="R32" s="152">
        <v>0.31827668179697566</v>
      </c>
      <c r="S32" s="152">
        <v>1.5725008751452829E-2</v>
      </c>
    </row>
    <row r="33" spans="1:19">
      <c r="A33" s="148" t="s">
        <v>451</v>
      </c>
      <c r="B33" s="154">
        <v>56</v>
      </c>
      <c r="C33" s="148" t="s">
        <v>619</v>
      </c>
      <c r="D33" s="148" t="s">
        <v>250</v>
      </c>
      <c r="E33" s="149">
        <v>304.083143250278</v>
      </c>
      <c r="F33" s="149">
        <v>431.94857596915125</v>
      </c>
      <c r="G33" s="149">
        <v>112.04766584859938</v>
      </c>
      <c r="H33" s="149">
        <v>388.7517770910755</v>
      </c>
      <c r="I33" s="149">
        <v>1118.4411131409681</v>
      </c>
      <c r="J33" s="150">
        <v>1.9503987095216764</v>
      </c>
      <c r="K33" s="151">
        <v>64.46950614041269</v>
      </c>
      <c r="L33" s="149">
        <v>1300.0400627169399</v>
      </c>
      <c r="M33" s="151">
        <v>10.104911134765821</v>
      </c>
      <c r="N33" s="151">
        <v>113.86252072910395</v>
      </c>
      <c r="O33" s="150">
        <v>0.12073074071384121</v>
      </c>
      <c r="P33" s="150">
        <v>0.97549284483407317</v>
      </c>
      <c r="Q33" s="152">
        <v>7.8787953604309811E-3</v>
      </c>
      <c r="R33" s="152">
        <v>0.276556110066219</v>
      </c>
      <c r="S33" s="152">
        <v>1.2482255516629813E-2</v>
      </c>
    </row>
    <row r="34" spans="1:19">
      <c r="A34" s="148" t="s">
        <v>452</v>
      </c>
      <c r="B34" s="154">
        <v>57</v>
      </c>
      <c r="C34" s="148" t="s">
        <v>619</v>
      </c>
      <c r="D34" s="148" t="s">
        <v>250</v>
      </c>
      <c r="E34" s="149">
        <v>140.45447276173476</v>
      </c>
      <c r="F34" s="149">
        <v>169.5217937695021</v>
      </c>
      <c r="G34" s="149">
        <v>107.13255472580752</v>
      </c>
      <c r="H34" s="149">
        <v>247.77462694266865</v>
      </c>
      <c r="I34" s="149">
        <v>380.80264003179656</v>
      </c>
      <c r="J34" s="150">
        <v>0.66623895712050574</v>
      </c>
      <c r="K34" s="151">
        <v>7.4837693406501975</v>
      </c>
      <c r="L34" s="149">
        <v>453.87451760544184</v>
      </c>
      <c r="M34" s="151">
        <v>12.406039151043167</v>
      </c>
      <c r="N34" s="151">
        <v>121.95124220311716</v>
      </c>
      <c r="O34" s="150">
        <v>5.4820038652162846E-2</v>
      </c>
      <c r="P34" s="150">
        <v>0.87946414088033165</v>
      </c>
      <c r="Q34" s="152">
        <v>-3.3445549960503824E-3</v>
      </c>
      <c r="R34" s="152">
        <v>0.13382915077401991</v>
      </c>
      <c r="S34" s="152">
        <v>3.5199238660416064E-3</v>
      </c>
    </row>
    <row r="35" spans="1:19">
      <c r="A35" s="148" t="s">
        <v>453</v>
      </c>
      <c r="B35" s="154">
        <v>58</v>
      </c>
      <c r="C35" s="148" t="s">
        <v>619</v>
      </c>
      <c r="D35" s="148" t="s">
        <v>250</v>
      </c>
      <c r="E35" s="149">
        <v>275.29635211318214</v>
      </c>
      <c r="F35" s="149">
        <v>609.92723048585503</v>
      </c>
      <c r="G35" s="149">
        <v>127.78792937767473</v>
      </c>
      <c r="H35" s="149">
        <v>378.9552738660567</v>
      </c>
      <c r="I35" s="149">
        <v>1719.211502543018</v>
      </c>
      <c r="J35" s="150">
        <v>1.9284321538679583</v>
      </c>
      <c r="K35" s="151">
        <v>87.131850338788894</v>
      </c>
      <c r="L35" s="149">
        <v>1199.8036351010426</v>
      </c>
      <c r="M35" s="151">
        <v>8.3220656143984009</v>
      </c>
      <c r="N35" s="151">
        <v>113.17235457741387</v>
      </c>
      <c r="O35" s="150">
        <v>6.4700203818232285E-2</v>
      </c>
      <c r="P35" s="150">
        <v>1.1089946528993351</v>
      </c>
      <c r="Q35" s="152">
        <v>2.2411168559079266E-3</v>
      </c>
      <c r="R35" s="152">
        <v>0.24854417073488966</v>
      </c>
      <c r="S35" s="152">
        <v>1.1288495387883759E-2</v>
      </c>
    </row>
    <row r="36" spans="1:19">
      <c r="A36" s="148" t="s">
        <v>454</v>
      </c>
      <c r="B36" s="154">
        <v>60</v>
      </c>
      <c r="C36" s="148" t="s">
        <v>619</v>
      </c>
      <c r="D36" s="148" t="s">
        <v>250</v>
      </c>
      <c r="E36" s="149">
        <v>270.59576009836297</v>
      </c>
      <c r="F36" s="149">
        <v>374.5039465235435</v>
      </c>
      <c r="G36" s="149">
        <v>99.993100714049092</v>
      </c>
      <c r="H36" s="149">
        <v>211.4168299103944</v>
      </c>
      <c r="I36" s="149">
        <v>1070.5940056552845</v>
      </c>
      <c r="J36" s="150">
        <v>1.3348291107736789</v>
      </c>
      <c r="K36" s="151">
        <v>80.106029653611103</v>
      </c>
      <c r="L36" s="149">
        <v>1316.033189906911</v>
      </c>
      <c r="M36" s="151">
        <v>10.679486975695704</v>
      </c>
      <c r="N36" s="151">
        <v>120.51075913760323</v>
      </c>
      <c r="O36" s="150">
        <v>0.10682471697010111</v>
      </c>
      <c r="P36" s="150">
        <v>1.1855573231498631</v>
      </c>
      <c r="Q36" s="152">
        <v>1.4320669839882819E-4</v>
      </c>
      <c r="R36" s="152">
        <v>0.26656378529942387</v>
      </c>
      <c r="S36" s="152">
        <v>1.1480170879341056E-2</v>
      </c>
    </row>
    <row r="37" spans="1:19">
      <c r="A37" s="148" t="s">
        <v>455</v>
      </c>
      <c r="B37" s="183">
        <v>61</v>
      </c>
      <c r="C37" s="148" t="s">
        <v>619</v>
      </c>
      <c r="D37" s="148" t="s">
        <v>250</v>
      </c>
      <c r="E37" s="149">
        <v>246.15045338974232</v>
      </c>
      <c r="F37" s="149">
        <v>199.39007646279251</v>
      </c>
      <c r="G37" s="149">
        <v>123.89854160909381</v>
      </c>
      <c r="H37" s="149">
        <v>385.35348009829482</v>
      </c>
      <c r="I37" s="149">
        <v>439.7498452330471</v>
      </c>
      <c r="J37" s="150">
        <v>0.79216845504307276</v>
      </c>
      <c r="K37" s="151">
        <v>15.254603976983656</v>
      </c>
      <c r="L37" s="149">
        <v>428.10823715218805</v>
      </c>
      <c r="M37" s="151">
        <v>9.8866677126203175</v>
      </c>
      <c r="N37" s="151">
        <v>107.60993190428175</v>
      </c>
      <c r="O37" s="150">
        <v>4.1265734352505322E-2</v>
      </c>
      <c r="P37" s="150">
        <v>1.173971546786202</v>
      </c>
      <c r="Q37" s="152">
        <v>-2.299738677076175E-3</v>
      </c>
      <c r="R37" s="152">
        <v>9.2572904568201941E-2</v>
      </c>
      <c r="S37" s="152">
        <v>4.9722367052930736E-3</v>
      </c>
    </row>
    <row r="38" spans="1:19">
      <c r="A38" s="148" t="s">
        <v>456</v>
      </c>
      <c r="B38" s="154">
        <v>62</v>
      </c>
      <c r="C38" s="148" t="s">
        <v>619</v>
      </c>
      <c r="D38" s="148" t="s">
        <v>250</v>
      </c>
      <c r="E38" s="149">
        <v>157.50656485586327</v>
      </c>
      <c r="F38" s="149">
        <v>238.96991776172638</v>
      </c>
      <c r="G38" s="149">
        <v>143.52071892558359</v>
      </c>
      <c r="H38" s="149">
        <v>265.5984217877579</v>
      </c>
      <c r="I38" s="149">
        <v>642.58035713954848</v>
      </c>
      <c r="J38" s="150">
        <v>0.72864286657755095</v>
      </c>
      <c r="K38" s="151">
        <v>21.286223837093644</v>
      </c>
      <c r="L38" s="149">
        <v>437.1813995880604</v>
      </c>
      <c r="M38" s="151">
        <v>9.4353085908439294</v>
      </c>
      <c r="N38" s="151">
        <v>133.34481884868021</v>
      </c>
      <c r="O38" s="150">
        <v>2.931849866736972E-2</v>
      </c>
      <c r="P38" s="150">
        <v>1.2643486712887091</v>
      </c>
      <c r="Q38" s="152">
        <v>-3.4426566897562409E-4</v>
      </c>
      <c r="R38" s="152">
        <v>0.10443875638083304</v>
      </c>
      <c r="S38" s="152">
        <v>4.5142879257434069E-3</v>
      </c>
    </row>
    <row r="39" spans="1:19">
      <c r="A39" s="148" t="s">
        <v>457</v>
      </c>
      <c r="B39" s="154">
        <v>63</v>
      </c>
      <c r="C39" s="148" t="s">
        <v>619</v>
      </c>
      <c r="D39" s="148" t="s">
        <v>250</v>
      </c>
      <c r="E39" s="149">
        <v>438.01289942214061</v>
      </c>
      <c r="F39" s="149">
        <v>395.45296131656528</v>
      </c>
      <c r="G39" s="149">
        <v>157.80139813358917</v>
      </c>
      <c r="H39" s="149">
        <v>646.36444860977269</v>
      </c>
      <c r="I39" s="149">
        <v>861.38268036299655</v>
      </c>
      <c r="J39" s="150">
        <v>1.3448019345500675</v>
      </c>
      <c r="K39" s="151">
        <v>35.297889976734211</v>
      </c>
      <c r="L39" s="149">
        <v>867.26470809994896</v>
      </c>
      <c r="M39" s="151">
        <v>13.915055785628843</v>
      </c>
      <c r="N39" s="151">
        <v>108.40473732957615</v>
      </c>
      <c r="O39" s="150">
        <v>5.1395560166545354E-2</v>
      </c>
      <c r="P39" s="150">
        <v>0.78456304234749963</v>
      </c>
      <c r="Q39" s="152">
        <v>-1.3516949122782814E-3</v>
      </c>
      <c r="R39" s="152">
        <v>0.19306932274639144</v>
      </c>
      <c r="S39" s="152">
        <v>8.3417864834096998E-3</v>
      </c>
    </row>
    <row r="40" spans="1:19">
      <c r="A40" s="148" t="s">
        <v>458</v>
      </c>
      <c r="B40" s="154">
        <v>64</v>
      </c>
      <c r="C40" s="148" t="s">
        <v>619</v>
      </c>
      <c r="D40" s="148" t="s">
        <v>250</v>
      </c>
      <c r="E40" s="149">
        <v>172.84837868328512</v>
      </c>
      <c r="F40" s="149">
        <v>497.24567519559474</v>
      </c>
      <c r="G40" s="149">
        <v>86.412649569517839</v>
      </c>
      <c r="H40" s="149">
        <v>210.85938715446218</v>
      </c>
      <c r="I40" s="149">
        <v>1506.5323517569234</v>
      </c>
      <c r="J40" s="150">
        <v>1.5353872522015268</v>
      </c>
      <c r="K40" s="151">
        <v>63.004107736503798</v>
      </c>
      <c r="L40" s="149">
        <v>918.31680940261754</v>
      </c>
      <c r="M40" s="151">
        <v>9.2181513967593052</v>
      </c>
      <c r="N40" s="151">
        <v>107.30934745828667</v>
      </c>
      <c r="O40" s="150">
        <v>6.9089452459083336E-2</v>
      </c>
      <c r="P40" s="150">
        <v>0.97559570586249578</v>
      </c>
      <c r="Q40" s="152">
        <v>2.1762843642780813E-3</v>
      </c>
      <c r="R40" s="152">
        <v>0.18282191480881724</v>
      </c>
      <c r="S40" s="152">
        <v>8.0994369281345013E-3</v>
      </c>
    </row>
    <row r="41" spans="1:19">
      <c r="A41" s="148" t="s">
        <v>459</v>
      </c>
      <c r="B41" s="154">
        <v>65</v>
      </c>
      <c r="C41" s="148" t="s">
        <v>619</v>
      </c>
      <c r="D41" s="148" t="s">
        <v>250</v>
      </c>
      <c r="E41" s="149">
        <v>265.9355710607781</v>
      </c>
      <c r="F41" s="149">
        <v>468.15630835084971</v>
      </c>
      <c r="G41" s="149">
        <v>148.21756660142887</v>
      </c>
      <c r="H41" s="149">
        <v>497.02357277557877</v>
      </c>
      <c r="I41" s="149">
        <v>1284.4005372558183</v>
      </c>
      <c r="J41" s="150">
        <v>1.095976849863288</v>
      </c>
      <c r="K41" s="151">
        <v>68.439858497954518</v>
      </c>
      <c r="L41" s="149">
        <v>579.91433182144306</v>
      </c>
      <c r="M41" s="151">
        <v>10.444487548893717</v>
      </c>
      <c r="N41" s="151">
        <v>123.59518537925079</v>
      </c>
      <c r="O41" s="150">
        <v>8.424088810389356E-2</v>
      </c>
      <c r="P41" s="150">
        <v>0.93171174582410077</v>
      </c>
      <c r="Q41" s="152">
        <v>2.0780525948866178E-3</v>
      </c>
      <c r="R41" s="152">
        <v>0.43104427945959101</v>
      </c>
      <c r="S41" s="152">
        <v>8.5896310465823199E-3</v>
      </c>
    </row>
    <row r="42" spans="1:19">
      <c r="A42" s="148" t="s">
        <v>460</v>
      </c>
      <c r="B42" s="154">
        <v>66</v>
      </c>
      <c r="C42" s="148" t="s">
        <v>619</v>
      </c>
      <c r="D42" s="148" t="s">
        <v>250</v>
      </c>
      <c r="E42" s="149">
        <v>351.6587625101007</v>
      </c>
      <c r="F42" s="149">
        <v>696.24411188196552</v>
      </c>
      <c r="G42" s="149">
        <v>203.22876866260484</v>
      </c>
      <c r="H42" s="149">
        <v>769.65248772209736</v>
      </c>
      <c r="I42" s="149">
        <v>1687.6828065515899</v>
      </c>
      <c r="J42" s="150">
        <v>1.7654694825777866</v>
      </c>
      <c r="K42" s="151">
        <v>78.951902238193355</v>
      </c>
      <c r="L42" s="149">
        <v>1565.2917611757955</v>
      </c>
      <c r="M42" s="151">
        <v>9.721655119624204</v>
      </c>
      <c r="N42" s="151">
        <v>107.00893524506002</v>
      </c>
      <c r="O42" s="150">
        <v>8.1298241426546236E-2</v>
      </c>
      <c r="P42" s="150">
        <v>1.0910817187346125</v>
      </c>
      <c r="Q42" s="152">
        <v>1.4368411289359133E-3</v>
      </c>
      <c r="R42" s="152">
        <v>0.23756608987498681</v>
      </c>
      <c r="S42" s="152">
        <v>9.1085921416231581E-3</v>
      </c>
    </row>
    <row r="43" spans="1:19">
      <c r="A43" s="148" t="s">
        <v>461</v>
      </c>
      <c r="B43" s="154">
        <v>67</v>
      </c>
      <c r="C43" s="148" t="s">
        <v>619</v>
      </c>
      <c r="D43" s="148" t="s">
        <v>250</v>
      </c>
      <c r="E43" s="149">
        <v>308.54248084879185</v>
      </c>
      <c r="F43" s="149">
        <v>266.3462262447967</v>
      </c>
      <c r="G43" s="149">
        <v>154.26487567084141</v>
      </c>
      <c r="H43" s="149">
        <v>562.81796810824267</v>
      </c>
      <c r="I43" s="149">
        <v>853.49479585556674</v>
      </c>
      <c r="J43" s="150">
        <v>1.0464398138717272</v>
      </c>
      <c r="K43" s="151">
        <v>34.728788175007459</v>
      </c>
      <c r="L43" s="149">
        <v>757.66209095898921</v>
      </c>
      <c r="M43" s="151">
        <v>7.0659850698625588</v>
      </c>
      <c r="N43" s="151">
        <v>114.97284772166613</v>
      </c>
      <c r="O43" s="150">
        <v>6.9748539692323072E-2</v>
      </c>
      <c r="P43" s="150">
        <v>0.92079334637264443</v>
      </c>
      <c r="Q43" s="152">
        <v>-1.4284671044570241E-3</v>
      </c>
      <c r="R43" s="152">
        <v>0.14759378846615198</v>
      </c>
      <c r="S43" s="152">
        <v>4.2832773016361772E-3</v>
      </c>
    </row>
    <row r="44" spans="1:19">
      <c r="A44" s="148" t="s">
        <v>462</v>
      </c>
      <c r="B44" s="154">
        <v>68</v>
      </c>
      <c r="C44" s="148" t="s">
        <v>619</v>
      </c>
      <c r="D44" s="148" t="s">
        <v>250</v>
      </c>
      <c r="E44" s="149">
        <v>209.67464717643702</v>
      </c>
      <c r="F44" s="149">
        <v>441.12977891724489</v>
      </c>
      <c r="G44" s="149">
        <v>169.00929766138032</v>
      </c>
      <c r="H44" s="149">
        <v>366.18463138303565</v>
      </c>
      <c r="I44" s="149">
        <v>1217.303297647981</v>
      </c>
      <c r="J44" s="150">
        <v>1.1603812798155384</v>
      </c>
      <c r="K44" s="151">
        <v>54.825711729787443</v>
      </c>
      <c r="L44" s="149">
        <v>841.28553943310999</v>
      </c>
      <c r="M44" s="151">
        <v>8.0613052942048427</v>
      </c>
      <c r="N44" s="151">
        <v>104.52643407745812</v>
      </c>
      <c r="O44" s="150">
        <v>7.3283198124663523E-2</v>
      </c>
      <c r="P44" s="150">
        <v>0.86503030660253166</v>
      </c>
      <c r="Q44" s="152">
        <v>1.0189140080045314E-3</v>
      </c>
      <c r="R44" s="152">
        <v>0.16361179768741502</v>
      </c>
      <c r="S44" s="152">
        <v>5.8858578007971512E-3</v>
      </c>
    </row>
    <row r="45" spans="1:19">
      <c r="A45" s="148" t="s">
        <v>463</v>
      </c>
      <c r="B45" s="154">
        <v>69</v>
      </c>
      <c r="C45" s="148" t="s">
        <v>619</v>
      </c>
      <c r="D45" s="148" t="s">
        <v>250</v>
      </c>
      <c r="E45" s="149">
        <v>475.42645261772071</v>
      </c>
      <c r="F45" s="149">
        <v>322.16652237989592</v>
      </c>
      <c r="G45" s="149">
        <v>184.00290704381916</v>
      </c>
      <c r="H45" s="149">
        <v>521.99242744792673</v>
      </c>
      <c r="I45" s="149">
        <v>699.15692836702317</v>
      </c>
      <c r="J45" s="150">
        <v>1.4708024139861475</v>
      </c>
      <c r="K45" s="151">
        <v>27.347619451457366</v>
      </c>
      <c r="L45" s="149">
        <v>1130.2487318945675</v>
      </c>
      <c r="M45" s="151">
        <v>11.591666480242964</v>
      </c>
      <c r="N45" s="151">
        <v>120.05609890813344</v>
      </c>
      <c r="O45" s="150">
        <v>5.7941579868926979E-2</v>
      </c>
      <c r="P45" s="150">
        <v>0.96261346280339333</v>
      </c>
      <c r="Q45" s="152">
        <v>9.2694491058462297E-4</v>
      </c>
      <c r="R45" s="152">
        <v>0.18785843669486163</v>
      </c>
      <c r="S45" s="152">
        <v>1.672098325946975E-2</v>
      </c>
    </row>
    <row r="46" spans="1:19">
      <c r="A46" s="148" t="s">
        <v>464</v>
      </c>
      <c r="B46" s="154">
        <v>70</v>
      </c>
      <c r="C46" s="148" t="s">
        <v>619</v>
      </c>
      <c r="D46" s="148" t="s">
        <v>250</v>
      </c>
      <c r="E46" s="149">
        <v>305.60419177145428</v>
      </c>
      <c r="F46" s="149">
        <v>375.80517864798844</v>
      </c>
      <c r="G46" s="149">
        <v>186.55544028590441</v>
      </c>
      <c r="H46" s="149">
        <v>532.31236466076007</v>
      </c>
      <c r="I46" s="149">
        <v>722.3060365186841</v>
      </c>
      <c r="J46" s="150">
        <v>2.6538480746459312</v>
      </c>
      <c r="K46" s="151">
        <v>35.922273330759339</v>
      </c>
      <c r="L46" s="149">
        <v>1662.3903557632962</v>
      </c>
      <c r="M46" s="151">
        <v>13.100879372564137</v>
      </c>
      <c r="N46" s="151">
        <v>119.01690220813173</v>
      </c>
      <c r="O46" s="150">
        <v>0.11651645387897372</v>
      </c>
      <c r="P46" s="150">
        <v>1.0024166166150623</v>
      </c>
      <c r="Q46" s="152">
        <v>3.4392996044546953E-3</v>
      </c>
      <c r="R46" s="152">
        <v>0.32897279340045421</v>
      </c>
      <c r="S46" s="152">
        <v>2.3889203953909609E-2</v>
      </c>
    </row>
    <row r="47" spans="1:19">
      <c r="A47" s="148" t="s">
        <v>465</v>
      </c>
      <c r="B47" s="154">
        <v>71</v>
      </c>
      <c r="C47" s="148" t="s">
        <v>619</v>
      </c>
      <c r="D47" s="148" t="s">
        <v>250</v>
      </c>
      <c r="E47" s="149">
        <v>249.74238377165938</v>
      </c>
      <c r="F47" s="149">
        <v>467.8974537818039</v>
      </c>
      <c r="G47" s="149">
        <v>126.64306693424291</v>
      </c>
      <c r="H47" s="149">
        <v>409.20892981193811</v>
      </c>
      <c r="I47" s="149">
        <v>1672.3128023836862</v>
      </c>
      <c r="J47" s="150">
        <v>1.7486817725081982</v>
      </c>
      <c r="K47" s="151">
        <v>50.868333637521488</v>
      </c>
      <c r="L47" s="149">
        <v>1015.6986177378105</v>
      </c>
      <c r="M47" s="151">
        <v>9.6714534013883053</v>
      </c>
      <c r="N47" s="151">
        <v>108.57223691524153</v>
      </c>
      <c r="O47" s="150">
        <v>6.6398382262950958E-2</v>
      </c>
      <c r="P47" s="150">
        <v>1.0474352235040116</v>
      </c>
      <c r="Q47" s="152">
        <v>4.7050606426681189E-3</v>
      </c>
      <c r="R47" s="152">
        <v>0.17817556862908826</v>
      </c>
      <c r="S47" s="152">
        <v>1.2318809907544108E-2</v>
      </c>
    </row>
    <row r="48" spans="1:19">
      <c r="A48" s="148" t="s">
        <v>466</v>
      </c>
      <c r="B48" s="154">
        <v>72</v>
      </c>
      <c r="C48" s="148" t="s">
        <v>619</v>
      </c>
      <c r="D48" s="148" t="s">
        <v>250</v>
      </c>
      <c r="E48" s="149">
        <v>331.7285865130907</v>
      </c>
      <c r="F48" s="149">
        <v>512.4263768336599</v>
      </c>
      <c r="G48" s="149">
        <v>142.27835696226444</v>
      </c>
      <c r="H48" s="149">
        <v>432.2261946462649</v>
      </c>
      <c r="I48" s="149">
        <v>1587.4425162611603</v>
      </c>
      <c r="J48" s="150">
        <v>2.5021651247644305</v>
      </c>
      <c r="K48" s="151">
        <v>92.583291476258594</v>
      </c>
      <c r="L48" s="149">
        <v>1902.7892969446459</v>
      </c>
      <c r="M48" s="151">
        <v>9.6604460261280352</v>
      </c>
      <c r="N48" s="151">
        <v>114.34532045114486</v>
      </c>
      <c r="O48" s="150">
        <v>0.10813749764178314</v>
      </c>
      <c r="P48" s="150">
        <v>1.0016755499008663</v>
      </c>
      <c r="Q48" s="152">
        <v>7.367665595527915E-3</v>
      </c>
      <c r="R48" s="152">
        <v>0.31015962810098435</v>
      </c>
      <c r="S48" s="152">
        <v>1.8497126237324787E-2</v>
      </c>
    </row>
    <row r="49" spans="1:19">
      <c r="A49" s="148" t="s">
        <v>467</v>
      </c>
      <c r="B49" s="154">
        <v>73</v>
      </c>
      <c r="C49" s="148" t="s">
        <v>619</v>
      </c>
      <c r="D49" s="148" t="s">
        <v>250</v>
      </c>
      <c r="E49" s="149">
        <v>225.49559918442731</v>
      </c>
      <c r="F49" s="149">
        <v>746.7633828272609</v>
      </c>
      <c r="G49" s="149">
        <v>113.3240227452203</v>
      </c>
      <c r="H49" s="149">
        <v>373.52011099481075</v>
      </c>
      <c r="I49" s="149">
        <v>2582.9490925803184</v>
      </c>
      <c r="J49" s="150">
        <v>1.6390041586375177</v>
      </c>
      <c r="K49" s="151">
        <v>113.37851859357599</v>
      </c>
      <c r="L49" s="149">
        <v>1066.3030066186482</v>
      </c>
      <c r="M49" s="151">
        <v>10.157224497213331</v>
      </c>
      <c r="N49" s="151">
        <v>138.36660243969331</v>
      </c>
      <c r="O49" s="150">
        <v>6.9451374090163193E-2</v>
      </c>
      <c r="P49" s="150">
        <v>0.97101593371327932</v>
      </c>
      <c r="Q49" s="152">
        <v>4.8838790613688378E-3</v>
      </c>
      <c r="R49" s="152">
        <v>0.30362741289490153</v>
      </c>
      <c r="S49" s="152">
        <v>1.0930195807951461E-2</v>
      </c>
    </row>
    <row r="50" spans="1:19">
      <c r="A50" s="148" t="s">
        <v>468</v>
      </c>
      <c r="B50" s="154">
        <v>74</v>
      </c>
      <c r="C50" s="148" t="s">
        <v>619</v>
      </c>
      <c r="D50" s="148" t="s">
        <v>250</v>
      </c>
      <c r="E50" s="149">
        <v>300.31205780762804</v>
      </c>
      <c r="F50" s="149">
        <v>553.56426918944646</v>
      </c>
      <c r="G50" s="149">
        <v>151.94264204968795</v>
      </c>
      <c r="H50" s="149">
        <v>365.97556008770948</v>
      </c>
      <c r="I50" s="149">
        <v>1543.9540758696344</v>
      </c>
      <c r="J50" s="150">
        <v>1.8020040220603772</v>
      </c>
      <c r="K50" s="151">
        <v>95.181591468693512</v>
      </c>
      <c r="L50" s="149">
        <v>1140.1915546991686</v>
      </c>
      <c r="M50" s="151">
        <v>7.8731210130908691</v>
      </c>
      <c r="N50" s="151">
        <v>115.20325027385483</v>
      </c>
      <c r="O50" s="150">
        <v>8.808724101667971E-2</v>
      </c>
      <c r="P50" s="150">
        <v>1.2209950886006296</v>
      </c>
      <c r="Q50" s="152">
        <v>3.8115800669853732E-3</v>
      </c>
      <c r="R50" s="152">
        <v>0.23057097597721074</v>
      </c>
      <c r="S50" s="152">
        <v>1.0331247417792568E-2</v>
      </c>
    </row>
    <row r="51" spans="1:19">
      <c r="A51" s="148" t="s">
        <v>469</v>
      </c>
      <c r="B51" s="154">
        <v>75</v>
      </c>
      <c r="C51" s="148" t="s">
        <v>619</v>
      </c>
      <c r="D51" s="148" t="s">
        <v>250</v>
      </c>
      <c r="E51" s="149">
        <v>144.22072423377753</v>
      </c>
      <c r="F51" s="149">
        <v>222.11448680446983</v>
      </c>
      <c r="G51" s="149">
        <v>130.36551129626946</v>
      </c>
      <c r="H51" s="149">
        <v>262.76050023032491</v>
      </c>
      <c r="I51" s="149">
        <v>390.86299525342406</v>
      </c>
      <c r="J51" s="150">
        <v>1.5557115964819719</v>
      </c>
      <c r="K51" s="151">
        <v>26.309681376805212</v>
      </c>
      <c r="L51" s="149">
        <v>948.23034311767003</v>
      </c>
      <c r="M51" s="151">
        <v>10.351466090106651</v>
      </c>
      <c r="N51" s="151">
        <v>127.25557737711227</v>
      </c>
      <c r="O51" s="150">
        <v>9.2420475058376916E-2</v>
      </c>
      <c r="P51" s="150">
        <v>0.65440175978751769</v>
      </c>
      <c r="Q51" s="152">
        <v>-7.1923378871367955E-3</v>
      </c>
      <c r="R51" s="152">
        <v>0.15300997485833731</v>
      </c>
      <c r="S51" s="152">
        <v>5.7758052757164837E-3</v>
      </c>
    </row>
    <row r="52" spans="1:19">
      <c r="A52" s="148" t="s">
        <v>470</v>
      </c>
      <c r="B52" s="154">
        <v>76</v>
      </c>
      <c r="C52" s="148" t="s">
        <v>619</v>
      </c>
      <c r="D52" s="148" t="s">
        <v>250</v>
      </c>
      <c r="E52" s="149">
        <v>108.00136350578829</v>
      </c>
      <c r="F52" s="149">
        <v>192.59441723730913</v>
      </c>
      <c r="G52" s="149">
        <v>95.739105147909498</v>
      </c>
      <c r="H52" s="149">
        <v>207.77658484825645</v>
      </c>
      <c r="I52" s="149">
        <v>608.52130507018285</v>
      </c>
      <c r="J52" s="150">
        <v>1.0328365654168552</v>
      </c>
      <c r="K52" s="151">
        <v>25.682474646827565</v>
      </c>
      <c r="L52" s="149">
        <v>688.81020729827571</v>
      </c>
      <c r="M52" s="151">
        <v>12.311952468130482</v>
      </c>
      <c r="N52" s="151">
        <v>121.8015537601328</v>
      </c>
      <c r="O52" s="150">
        <v>9.2584245013385108E-2</v>
      </c>
      <c r="P52" s="150">
        <v>0.86554819155011353</v>
      </c>
      <c r="Q52" s="152">
        <v>-6.3531052501829429E-4</v>
      </c>
      <c r="R52" s="152">
        <v>0.16769160513080153</v>
      </c>
      <c r="S52" s="152">
        <v>1.9746573621743202E-2</v>
      </c>
    </row>
    <row r="53" spans="1:19">
      <c r="A53" s="148" t="s">
        <v>471</v>
      </c>
      <c r="B53" s="154">
        <v>77</v>
      </c>
      <c r="C53" s="148" t="s">
        <v>619</v>
      </c>
      <c r="D53" s="148" t="s">
        <v>250</v>
      </c>
      <c r="E53" s="149">
        <v>218.7717382206165</v>
      </c>
      <c r="F53" s="149">
        <v>217.33938784861397</v>
      </c>
      <c r="G53" s="149">
        <v>123.89689419845507</v>
      </c>
      <c r="H53" s="149">
        <v>269.54619862254134</v>
      </c>
      <c r="I53" s="149">
        <v>523.04312584992692</v>
      </c>
      <c r="J53" s="150">
        <v>0.65567215219758024</v>
      </c>
      <c r="K53" s="151">
        <v>24.649111441080965</v>
      </c>
      <c r="L53" s="149">
        <v>472.96641264037328</v>
      </c>
      <c r="M53" s="151">
        <v>9.979513289112413</v>
      </c>
      <c r="N53" s="151">
        <v>116.91000944071767</v>
      </c>
      <c r="O53" s="150">
        <v>4.144066819915803E-2</v>
      </c>
      <c r="P53" s="150">
        <v>0.96342164469087466</v>
      </c>
      <c r="Q53" s="152">
        <v>-2.4084599515588928E-3</v>
      </c>
      <c r="R53" s="152">
        <v>0.10207395119164489</v>
      </c>
      <c r="S53" s="152">
        <v>2.9447763878910874E-3</v>
      </c>
    </row>
    <row r="54" spans="1:19">
      <c r="A54" s="148" t="s">
        <v>472</v>
      </c>
      <c r="B54" s="154">
        <v>82</v>
      </c>
      <c r="C54" s="148" t="s">
        <v>619</v>
      </c>
      <c r="D54" s="148" t="s">
        <v>250</v>
      </c>
      <c r="E54" s="149">
        <v>284.98517674376609</v>
      </c>
      <c r="F54" s="149">
        <v>480.43915269496125</v>
      </c>
      <c r="G54" s="149">
        <v>118.94746455748231</v>
      </c>
      <c r="H54" s="149">
        <v>737.45845428699806</v>
      </c>
      <c r="I54" s="149">
        <v>1278.0259398129624</v>
      </c>
      <c r="J54" s="150">
        <v>1.9320976096053597</v>
      </c>
      <c r="K54" s="151">
        <v>54.998995939662379</v>
      </c>
      <c r="L54" s="149">
        <v>1231.3172206212066</v>
      </c>
      <c r="M54" s="151">
        <v>8.9607796094630583</v>
      </c>
      <c r="N54" s="151">
        <v>101.31993446579462</v>
      </c>
      <c r="O54" s="150">
        <v>6.8462607703005898E-2</v>
      </c>
      <c r="P54" s="150">
        <v>0.82025919381886181</v>
      </c>
      <c r="Q54" s="152">
        <v>2.2765487935087628E-3</v>
      </c>
      <c r="R54" s="152">
        <v>2.1991477957807493</v>
      </c>
      <c r="S54" s="152">
        <v>9.988127861347439E-3</v>
      </c>
    </row>
    <row r="55" spans="1:19">
      <c r="A55" s="148" t="s">
        <v>473</v>
      </c>
      <c r="B55" s="154">
        <v>84</v>
      </c>
      <c r="C55" s="148" t="s">
        <v>619</v>
      </c>
      <c r="D55" s="148" t="s">
        <v>250</v>
      </c>
      <c r="E55" s="149">
        <v>287.1054798364172</v>
      </c>
      <c r="F55" s="149">
        <v>289.64546890260681</v>
      </c>
      <c r="G55" s="149">
        <v>126.37958101890453</v>
      </c>
      <c r="H55" s="149">
        <v>490.8329864227008</v>
      </c>
      <c r="I55" s="149">
        <v>927.40783850969763</v>
      </c>
      <c r="J55" s="150">
        <v>1.8360685981010976</v>
      </c>
      <c r="K55" s="151">
        <v>43.488877716818259</v>
      </c>
      <c r="L55" s="149">
        <v>1296.8624290931145</v>
      </c>
      <c r="M55" s="151">
        <v>11.850418317638896</v>
      </c>
      <c r="N55" s="151">
        <v>114.87326905285657</v>
      </c>
      <c r="O55" s="150">
        <v>9.2119863810212768E-2</v>
      </c>
      <c r="P55" s="150">
        <v>0.7441642119583779</v>
      </c>
      <c r="Q55" s="152">
        <v>-2.6446535597809675E-3</v>
      </c>
      <c r="R55" s="152">
        <v>5.981245962352399</v>
      </c>
      <c r="S55" s="152">
        <v>2.475175365912826E-2</v>
      </c>
    </row>
    <row r="56" spans="1:19">
      <c r="A56" s="148" t="s">
        <v>474</v>
      </c>
      <c r="B56" s="154">
        <v>85</v>
      </c>
      <c r="C56" s="148" t="s">
        <v>619</v>
      </c>
      <c r="D56" s="148" t="s">
        <v>250</v>
      </c>
      <c r="E56" s="149">
        <v>261.7249248608403</v>
      </c>
      <c r="F56" s="149">
        <v>375.94497924312202</v>
      </c>
      <c r="G56" s="149">
        <v>113.30671126671055</v>
      </c>
      <c r="H56" s="149">
        <v>405.69722332449953</v>
      </c>
      <c r="I56" s="149">
        <v>1185.5053940970781</v>
      </c>
      <c r="J56" s="150">
        <v>1.5849548641969826</v>
      </c>
      <c r="K56" s="151">
        <v>44.786153002219834</v>
      </c>
      <c r="L56" s="149">
        <v>1156.3142643562935</v>
      </c>
      <c r="M56" s="151">
        <v>9.8720575616959305</v>
      </c>
      <c r="N56" s="151">
        <v>129.84962085407906</v>
      </c>
      <c r="O56" s="150">
        <v>6.2516497290306533E-2</v>
      </c>
      <c r="P56" s="150">
        <v>0.53665805453787141</v>
      </c>
      <c r="Q56" s="152">
        <v>2.0569661456507973E-3</v>
      </c>
      <c r="R56" s="152">
        <v>0.22933349578037551</v>
      </c>
      <c r="S56" s="152">
        <v>1.3206898802963309E-2</v>
      </c>
    </row>
    <row r="57" spans="1:19">
      <c r="A57" s="148" t="s">
        <v>475</v>
      </c>
      <c r="B57" s="154">
        <v>88</v>
      </c>
      <c r="C57" s="148" t="s">
        <v>619</v>
      </c>
      <c r="D57" s="148" t="s">
        <v>250</v>
      </c>
      <c r="E57" s="149">
        <v>886.27157544645024</v>
      </c>
      <c r="F57" s="149">
        <v>453.17741341695455</v>
      </c>
      <c r="G57" s="149">
        <v>135.68162327356865</v>
      </c>
      <c r="H57" s="149">
        <v>896.81548329144209</v>
      </c>
      <c r="I57" s="149">
        <v>1549.0179585457179</v>
      </c>
      <c r="J57" s="150">
        <v>1.357958773637653</v>
      </c>
      <c r="K57" s="151">
        <v>32.470601055663806</v>
      </c>
      <c r="L57" s="149">
        <v>930.82202678063106</v>
      </c>
      <c r="M57" s="151">
        <v>10.026323040935436</v>
      </c>
      <c r="N57" s="151">
        <v>120.58491799861272</v>
      </c>
      <c r="O57" s="150">
        <v>6.7219033489367724E-2</v>
      </c>
      <c r="P57" s="150">
        <v>0.76458811851502473</v>
      </c>
      <c r="Q57" s="152">
        <v>2.6658314957145749E-3</v>
      </c>
      <c r="R57" s="152">
        <v>0.12669111242002234</v>
      </c>
      <c r="S57" s="152">
        <v>1.0021863997408819E-2</v>
      </c>
    </row>
    <row r="58" spans="1:19">
      <c r="A58" s="148" t="s">
        <v>476</v>
      </c>
      <c r="B58" s="154">
        <v>91</v>
      </c>
      <c r="C58" s="148" t="s">
        <v>619</v>
      </c>
      <c r="D58" s="148" t="s">
        <v>250</v>
      </c>
      <c r="E58" s="149">
        <v>150.81332292656512</v>
      </c>
      <c r="F58" s="149">
        <v>524.20197475381224</v>
      </c>
      <c r="G58" s="149">
        <v>97.269310047666423</v>
      </c>
      <c r="H58" s="149">
        <v>250.59205160857329</v>
      </c>
      <c r="I58" s="149">
        <v>1503.3445760795539</v>
      </c>
      <c r="J58" s="150">
        <v>1.7050249375828876</v>
      </c>
      <c r="K58" s="151">
        <v>79.917409231594547</v>
      </c>
      <c r="L58" s="149">
        <v>1229.8201280718454</v>
      </c>
      <c r="M58" s="151">
        <v>8.3572815707262862</v>
      </c>
      <c r="N58" s="151">
        <v>91.096206901105418</v>
      </c>
      <c r="O58" s="150">
        <v>0.14953079056394022</v>
      </c>
      <c r="P58" s="150">
        <v>0.81646466796940154</v>
      </c>
      <c r="Q58" s="152">
        <v>3.8735177284939769E-3</v>
      </c>
      <c r="R58" s="152">
        <v>0.18327224642158374</v>
      </c>
      <c r="S58" s="152">
        <v>3.001775389003317E-2</v>
      </c>
    </row>
    <row r="59" spans="1:19">
      <c r="A59" s="148" t="s">
        <v>477</v>
      </c>
      <c r="B59" s="154">
        <v>93</v>
      </c>
      <c r="C59" s="148" t="s">
        <v>619</v>
      </c>
      <c r="D59" s="148" t="s">
        <v>250</v>
      </c>
      <c r="E59" s="149">
        <v>494.66682894379522</v>
      </c>
      <c r="F59" s="149">
        <v>1464.3816129836473</v>
      </c>
      <c r="G59" s="149">
        <v>138.88039465208774</v>
      </c>
      <c r="H59" s="149">
        <v>584.46158236364204</v>
      </c>
      <c r="I59" s="149">
        <v>5483.9671745663209</v>
      </c>
      <c r="J59" s="150">
        <v>1.9185717118337089</v>
      </c>
      <c r="K59" s="151">
        <v>141.50744215355573</v>
      </c>
      <c r="L59" s="149">
        <v>1046.1462745488711</v>
      </c>
      <c r="M59" s="151">
        <v>10.918028989444927</v>
      </c>
      <c r="N59" s="151">
        <v>138.4355605400504</v>
      </c>
      <c r="O59" s="150">
        <v>8.2510804155316711E-2</v>
      </c>
      <c r="P59" s="150">
        <v>0.65196138893297195</v>
      </c>
      <c r="Q59" s="152">
        <v>6.345636074680252E-4</v>
      </c>
      <c r="R59" s="152">
        <v>0.19880542499968556</v>
      </c>
      <c r="S59" s="152">
        <v>1.9448130879858101E-2</v>
      </c>
    </row>
    <row r="60" spans="1:19">
      <c r="A60" s="148" t="s">
        <v>478</v>
      </c>
      <c r="B60" s="154">
        <v>97</v>
      </c>
      <c r="C60" s="148" t="s">
        <v>619</v>
      </c>
      <c r="D60" s="148" t="s">
        <v>250</v>
      </c>
      <c r="E60" s="149">
        <v>204.21691286552146</v>
      </c>
      <c r="F60" s="149">
        <v>388.71404744256631</v>
      </c>
      <c r="G60" s="149">
        <v>109.73066299779673</v>
      </c>
      <c r="H60" s="149">
        <v>414.23258739623532</v>
      </c>
      <c r="I60" s="149">
        <v>1299.8171577816527</v>
      </c>
      <c r="J60" s="150">
        <v>1.9903766687833802</v>
      </c>
      <c r="K60" s="151">
        <v>50.113548701933844</v>
      </c>
      <c r="L60" s="149">
        <v>1560.2592591199711</v>
      </c>
      <c r="M60" s="151">
        <v>11.546758303253059</v>
      </c>
      <c r="N60" s="151">
        <v>112.81133155094555</v>
      </c>
      <c r="O60" s="150">
        <v>9.2475874586671461E-2</v>
      </c>
      <c r="P60" s="150">
        <v>0.97150075643355727</v>
      </c>
      <c r="Q60" s="152">
        <v>3.5665209920551309E-3</v>
      </c>
      <c r="R60" s="152">
        <v>4.4337354959666264</v>
      </c>
      <c r="S60" s="152">
        <v>1.2767549968179926E-2</v>
      </c>
    </row>
    <row r="61" spans="1:19">
      <c r="A61" s="148" t="s">
        <v>479</v>
      </c>
      <c r="B61" s="154">
        <v>98</v>
      </c>
      <c r="C61" s="148" t="s">
        <v>619</v>
      </c>
      <c r="D61" s="148" t="s">
        <v>250</v>
      </c>
      <c r="E61" s="149">
        <v>395.9505614787127</v>
      </c>
      <c r="F61" s="149">
        <v>343.49633910732132</v>
      </c>
      <c r="G61" s="149">
        <v>94.149968271597402</v>
      </c>
      <c r="H61" s="149">
        <v>513.81134288774888</v>
      </c>
      <c r="I61" s="149">
        <v>1236.750137222047</v>
      </c>
      <c r="J61" s="150">
        <v>1.2707490334385869</v>
      </c>
      <c r="K61" s="151">
        <v>48.559726551863996</v>
      </c>
      <c r="L61" s="149">
        <v>1024.1559510767729</v>
      </c>
      <c r="M61" s="151">
        <v>9.0761719727715562</v>
      </c>
      <c r="N61" s="151">
        <v>132.49414711678915</v>
      </c>
      <c r="O61" s="150">
        <v>0.12086019381938354</v>
      </c>
      <c r="P61" s="150">
        <v>0.97610538373538192</v>
      </c>
      <c r="Q61" s="152">
        <v>-1.4242099828360539E-3</v>
      </c>
      <c r="R61" s="152">
        <v>0.20252916935411922</v>
      </c>
      <c r="S61" s="152">
        <v>1.0320716374310345E-2</v>
      </c>
    </row>
    <row r="62" spans="1:19">
      <c r="A62" s="148" t="s">
        <v>480</v>
      </c>
      <c r="B62" s="154">
        <v>101</v>
      </c>
      <c r="C62" s="148" t="s">
        <v>619</v>
      </c>
      <c r="D62" s="148" t="s">
        <v>250</v>
      </c>
      <c r="E62" s="149">
        <v>258.66313219899774</v>
      </c>
      <c r="F62" s="149">
        <v>287.24273413035036</v>
      </c>
      <c r="G62" s="149">
        <v>114.28939397397859</v>
      </c>
      <c r="H62" s="149">
        <v>519.34185393246889</v>
      </c>
      <c r="I62" s="149">
        <v>979.09583568901883</v>
      </c>
      <c r="J62" s="150">
        <v>1.4365402903532765</v>
      </c>
      <c r="K62" s="151">
        <v>36.441466798921034</v>
      </c>
      <c r="L62" s="149">
        <v>970.00605845005828</v>
      </c>
      <c r="M62" s="151">
        <v>11.738557910837402</v>
      </c>
      <c r="N62" s="151">
        <v>124.17235019397285</v>
      </c>
      <c r="O62" s="150">
        <v>9.8744116352047939E-2</v>
      </c>
      <c r="P62" s="150">
        <v>0.59299186483869593</v>
      </c>
      <c r="Q62" s="152">
        <v>2.0675331762410078E-3</v>
      </c>
      <c r="R62" s="152">
        <v>0.7984201512711866</v>
      </c>
      <c r="S62" s="152">
        <v>1.3072726392324546E-2</v>
      </c>
    </row>
    <row r="63" spans="1:19">
      <c r="A63" s="148" t="s">
        <v>481</v>
      </c>
      <c r="B63" s="154">
        <v>105</v>
      </c>
      <c r="C63" s="148" t="s">
        <v>619</v>
      </c>
      <c r="D63" s="148" t="s">
        <v>250</v>
      </c>
      <c r="E63" s="149">
        <v>457.7999412995178</v>
      </c>
      <c r="F63" s="149">
        <v>551.01854947407401</v>
      </c>
      <c r="G63" s="149">
        <v>136.15052670063616</v>
      </c>
      <c r="H63" s="149">
        <v>386.137560386921</v>
      </c>
      <c r="I63" s="149">
        <v>1909.4542306501246</v>
      </c>
      <c r="J63" s="150">
        <v>1.6473003267768713</v>
      </c>
      <c r="K63" s="151">
        <v>72.010567760109851</v>
      </c>
      <c r="L63" s="149">
        <v>1297.3237886584334</v>
      </c>
      <c r="M63" s="151">
        <v>8.9697439267703345</v>
      </c>
      <c r="N63" s="151">
        <v>117.46411293707108</v>
      </c>
      <c r="O63" s="150">
        <v>8.1523709082104975E-2</v>
      </c>
      <c r="P63" s="150">
        <v>0.68481912426008851</v>
      </c>
      <c r="Q63" s="152">
        <v>7.2273056301266794E-4</v>
      </c>
      <c r="R63" s="152">
        <v>0.22904471456059719</v>
      </c>
      <c r="S63" s="152">
        <v>1.8658483253507108E-2</v>
      </c>
    </row>
    <row r="64" spans="1:19">
      <c r="A64" s="148" t="s">
        <v>482</v>
      </c>
      <c r="B64" s="154">
        <v>106</v>
      </c>
      <c r="C64" s="148" t="s">
        <v>619</v>
      </c>
      <c r="D64" s="148" t="s">
        <v>250</v>
      </c>
      <c r="E64" s="149">
        <v>683.40563263423962</v>
      </c>
      <c r="F64" s="149">
        <v>301.54055466531452</v>
      </c>
      <c r="G64" s="149">
        <v>240.82017762504375</v>
      </c>
      <c r="H64" s="149">
        <v>271.26799675111732</v>
      </c>
      <c r="I64" s="149">
        <v>1192.6595933429696</v>
      </c>
      <c r="J64" s="150">
        <v>1.3905460202107931</v>
      </c>
      <c r="K64" s="151">
        <v>34.776728223375066</v>
      </c>
      <c r="L64" s="149">
        <v>649.85798328463022</v>
      </c>
      <c r="M64" s="151">
        <v>10.024020449658767</v>
      </c>
      <c r="N64" s="151">
        <v>114.88088600372406</v>
      </c>
      <c r="O64" s="150">
        <v>1.6046199663239684</v>
      </c>
      <c r="P64" s="150">
        <v>0.96807128137597853</v>
      </c>
      <c r="Q64" s="152">
        <v>5.8189781910406783E-4</v>
      </c>
      <c r="R64" s="152">
        <v>0.19941923493834307</v>
      </c>
      <c r="S64" s="152">
        <v>1.6654653860727873E-2</v>
      </c>
    </row>
    <row r="65" spans="1:19">
      <c r="A65" s="148" t="s">
        <v>483</v>
      </c>
      <c r="B65" s="154">
        <v>110</v>
      </c>
      <c r="C65" s="148" t="s">
        <v>619</v>
      </c>
      <c r="D65" s="148" t="s">
        <v>250</v>
      </c>
      <c r="E65" s="149">
        <v>403.50863729718577</v>
      </c>
      <c r="F65" s="149">
        <v>524.32021191364788</v>
      </c>
      <c r="G65" s="149">
        <v>139.22832563181311</v>
      </c>
      <c r="H65" s="149">
        <v>627.93983028379796</v>
      </c>
      <c r="I65" s="149">
        <v>1636.2380228196753</v>
      </c>
      <c r="J65" s="150">
        <v>1.8190421755631387</v>
      </c>
      <c r="K65" s="151">
        <v>75.579115712703924</v>
      </c>
      <c r="L65" s="149">
        <v>1360.9768637313109</v>
      </c>
      <c r="M65" s="151">
        <v>10.33624674073203</v>
      </c>
      <c r="N65" s="151">
        <v>122.33787247687125</v>
      </c>
      <c r="O65" s="150">
        <v>7.8014121485230889E-2</v>
      </c>
      <c r="P65" s="150">
        <v>0.8993343944623805</v>
      </c>
      <c r="Q65" s="152">
        <v>1.0358811325399638E-3</v>
      </c>
      <c r="R65" s="152">
        <v>0.22851925092479547</v>
      </c>
      <c r="S65" s="152">
        <v>1.4932838901093624E-2</v>
      </c>
    </row>
    <row r="66" spans="1:19">
      <c r="A66" s="148" t="s">
        <v>484</v>
      </c>
      <c r="B66" s="154">
        <v>112</v>
      </c>
      <c r="C66" s="148" t="s">
        <v>619</v>
      </c>
      <c r="D66" s="148" t="s">
        <v>250</v>
      </c>
      <c r="E66" s="149">
        <v>608.78747590974876</v>
      </c>
      <c r="F66" s="149">
        <v>383.99152279196937</v>
      </c>
      <c r="G66" s="149">
        <v>147.33845875695224</v>
      </c>
      <c r="H66" s="149">
        <v>624.22603701485127</v>
      </c>
      <c r="I66" s="149">
        <v>1075.6175427659073</v>
      </c>
      <c r="J66" s="150">
        <v>1.3847633558702208</v>
      </c>
      <c r="K66" s="151">
        <v>40.867622638965429</v>
      </c>
      <c r="L66" s="149">
        <v>903.25812215451276</v>
      </c>
      <c r="M66" s="151">
        <v>11.443006848395397</v>
      </c>
      <c r="N66" s="151">
        <v>119.27495796487521</v>
      </c>
      <c r="O66" s="150">
        <v>0.10887888043073356</v>
      </c>
      <c r="P66" s="150">
        <v>1.1505710650732914</v>
      </c>
      <c r="Q66" s="152">
        <v>-5.0639394624199668E-3</v>
      </c>
      <c r="R66" s="152">
        <v>0.88225888368487226</v>
      </c>
      <c r="S66" s="152">
        <v>7.4346433029709212E-3</v>
      </c>
    </row>
    <row r="67" spans="1:19">
      <c r="A67" s="148" t="s">
        <v>485</v>
      </c>
      <c r="B67" s="154">
        <v>113</v>
      </c>
      <c r="C67" s="148" t="s">
        <v>619</v>
      </c>
      <c r="D67" s="148" t="s">
        <v>250</v>
      </c>
      <c r="E67" s="149">
        <v>356.86787921684243</v>
      </c>
      <c r="F67" s="149">
        <v>536.5021597772419</v>
      </c>
      <c r="G67" s="149">
        <v>118.28686987344017</v>
      </c>
      <c r="H67" s="149">
        <v>367.19900195034103</v>
      </c>
      <c r="I67" s="149">
        <v>1490.7057714093621</v>
      </c>
      <c r="J67" s="150">
        <v>0.99717955515326573</v>
      </c>
      <c r="K67" s="151">
        <v>70.670967030249869</v>
      </c>
      <c r="L67" s="149">
        <v>762.95683204558077</v>
      </c>
      <c r="M67" s="151">
        <v>12.434511280923498</v>
      </c>
      <c r="N67" s="151">
        <v>139.00377782550757</v>
      </c>
      <c r="O67" s="150">
        <v>5.7678573107262959E-2</v>
      </c>
      <c r="P67" s="150">
        <v>0.52143941674965488</v>
      </c>
      <c r="Q67" s="152">
        <v>6.0722933645922118E-3</v>
      </c>
      <c r="R67" s="152">
        <v>1.8495285742782336E-2</v>
      </c>
      <c r="S67" s="152">
        <v>7.3380204672344983E-3</v>
      </c>
    </row>
    <row r="68" spans="1:19">
      <c r="A68" s="148" t="s">
        <v>486</v>
      </c>
      <c r="B68" s="154">
        <v>114</v>
      </c>
      <c r="C68" s="148" t="s">
        <v>619</v>
      </c>
      <c r="D68" s="148" t="s">
        <v>250</v>
      </c>
      <c r="E68" s="149">
        <v>293.41445351175537</v>
      </c>
      <c r="F68" s="149">
        <v>575.38125713513125</v>
      </c>
      <c r="G68" s="149">
        <v>134.27385518500751</v>
      </c>
      <c r="H68" s="149">
        <v>445.00509831538949</v>
      </c>
      <c r="I68" s="149">
        <v>1625.1510201238357</v>
      </c>
      <c r="J68" s="150">
        <v>1.5471180019843649</v>
      </c>
      <c r="K68" s="151">
        <v>89.601906947411933</v>
      </c>
      <c r="L68" s="149">
        <v>1345.1929927061303</v>
      </c>
      <c r="M68" s="151">
        <v>7.4714227310311871</v>
      </c>
      <c r="N68" s="151">
        <v>114.58950289337089</v>
      </c>
      <c r="O68" s="150">
        <v>8.5967381004963109E-2</v>
      </c>
      <c r="P68" s="150">
        <v>0.83515463078471575</v>
      </c>
      <c r="Q68" s="152">
        <v>4.9009468648210904E-3</v>
      </c>
      <c r="R68" s="152">
        <v>0.21088634606844381</v>
      </c>
      <c r="S68" s="152">
        <v>1.3455631819394905E-2</v>
      </c>
    </row>
    <row r="69" spans="1:19">
      <c r="A69" s="148" t="s">
        <v>487</v>
      </c>
      <c r="B69" s="154">
        <v>118</v>
      </c>
      <c r="C69" s="148" t="s">
        <v>619</v>
      </c>
      <c r="D69" s="148" t="s">
        <v>250</v>
      </c>
      <c r="E69" s="149">
        <v>110.41893326038833</v>
      </c>
      <c r="F69" s="149">
        <v>423.47839871964987</v>
      </c>
      <c r="G69" s="149">
        <v>104.76505327588636</v>
      </c>
      <c r="H69" s="149">
        <v>181.11479030845626</v>
      </c>
      <c r="I69" s="149">
        <v>1124.418783615539</v>
      </c>
      <c r="J69" s="150">
        <v>3.1098514481900486</v>
      </c>
      <c r="K69" s="151">
        <v>89.283116926828541</v>
      </c>
      <c r="L69" s="149">
        <v>1316.163130589362</v>
      </c>
      <c r="M69" s="151">
        <v>10.052626721443843</v>
      </c>
      <c r="N69" s="151">
        <v>125.48760512934609</v>
      </c>
      <c r="O69" s="150">
        <v>7.5213390849965922E-2</v>
      </c>
      <c r="P69" s="150">
        <v>1.5819233143277012</v>
      </c>
      <c r="Q69" s="152">
        <v>7.1875143237356686E-4</v>
      </c>
      <c r="R69" s="152">
        <v>0.86611800946697259</v>
      </c>
      <c r="S69" s="152">
        <v>1.9799158394311719E-2</v>
      </c>
    </row>
    <row r="70" spans="1:19">
      <c r="A70" s="148" t="s">
        <v>488</v>
      </c>
      <c r="B70" s="154">
        <v>119</v>
      </c>
      <c r="C70" s="148" t="s">
        <v>619</v>
      </c>
      <c r="D70" s="148" t="s">
        <v>250</v>
      </c>
      <c r="E70" s="149">
        <v>160.83703358167506</v>
      </c>
      <c r="F70" s="149">
        <v>440.50324131642878</v>
      </c>
      <c r="G70" s="149">
        <v>108.47837527932326</v>
      </c>
      <c r="H70" s="149">
        <v>329.16135598061146</v>
      </c>
      <c r="I70" s="149">
        <v>1292.476849374975</v>
      </c>
      <c r="J70" s="150">
        <v>2.9120893681091284</v>
      </c>
      <c r="K70" s="151">
        <v>65.379790320969732</v>
      </c>
      <c r="L70" s="149">
        <v>1641.9757814485915</v>
      </c>
      <c r="M70" s="151">
        <v>11.450427188744266</v>
      </c>
      <c r="N70" s="151">
        <v>123.01196562704183</v>
      </c>
      <c r="O70" s="150">
        <v>8.96613139234997E-2</v>
      </c>
      <c r="P70" s="150">
        <v>0.78692221836901532</v>
      </c>
      <c r="Q70" s="152">
        <v>7.7318435448067166E-3</v>
      </c>
      <c r="R70" s="152">
        <v>0.65046569024329837</v>
      </c>
      <c r="S70" s="152">
        <v>2.3612580574563957E-2</v>
      </c>
    </row>
    <row r="71" spans="1:19">
      <c r="A71" s="148" t="s">
        <v>489</v>
      </c>
      <c r="B71" s="154">
        <v>122</v>
      </c>
      <c r="C71" s="148" t="s">
        <v>619</v>
      </c>
      <c r="D71" s="148" t="s">
        <v>250</v>
      </c>
      <c r="E71" s="149">
        <v>223.91849912628192</v>
      </c>
      <c r="F71" s="149">
        <v>574.75234771820146</v>
      </c>
      <c r="G71" s="149">
        <v>144.17196936859406</v>
      </c>
      <c r="H71" s="149">
        <v>382.59745971415975</v>
      </c>
      <c r="I71" s="149">
        <v>1475.3593623149229</v>
      </c>
      <c r="J71" s="150">
        <v>3.3984062113331222</v>
      </c>
      <c r="K71" s="151">
        <v>80.16419362605491</v>
      </c>
      <c r="L71" s="149">
        <v>1357.0195466883727</v>
      </c>
      <c r="M71" s="151">
        <v>10.347796918173284</v>
      </c>
      <c r="N71" s="151">
        <v>116.82221405420786</v>
      </c>
      <c r="O71" s="150">
        <v>9.6843031134544677E-2</v>
      </c>
      <c r="P71" s="150">
        <v>1.23199581790077</v>
      </c>
      <c r="Q71" s="152">
        <v>1.0074788168658133E-3</v>
      </c>
      <c r="R71" s="152">
        <v>0.50890991279303899</v>
      </c>
      <c r="S71" s="152">
        <v>2.8992781122137129E-2</v>
      </c>
    </row>
    <row r="72" spans="1:19">
      <c r="A72" s="148" t="s">
        <v>490</v>
      </c>
      <c r="B72" s="154">
        <v>125</v>
      </c>
      <c r="C72" s="148" t="s">
        <v>619</v>
      </c>
      <c r="D72" s="148" t="s">
        <v>250</v>
      </c>
      <c r="E72" s="149">
        <v>510.57950505607033</v>
      </c>
      <c r="F72" s="149">
        <v>373.0437148565548</v>
      </c>
      <c r="G72" s="149">
        <v>243.14773824042899</v>
      </c>
      <c r="H72" s="149">
        <v>715.35818091559042</v>
      </c>
      <c r="I72" s="149">
        <v>362.05612837047624</v>
      </c>
      <c r="J72" s="150">
        <v>0.88094343910668194</v>
      </c>
      <c r="K72" s="151">
        <v>17.126639585357974</v>
      </c>
      <c r="L72" s="149">
        <v>448.14897217037299</v>
      </c>
      <c r="M72" s="151">
        <v>10.9819263907166</v>
      </c>
      <c r="N72" s="151">
        <v>121.5933334059776</v>
      </c>
      <c r="O72" s="150">
        <v>7.6545907695040133E-2</v>
      </c>
      <c r="P72" s="150">
        <v>0.85758327147759938</v>
      </c>
      <c r="Q72" s="152">
        <v>1.3561763097095297E-3</v>
      </c>
      <c r="R72" s="152">
        <v>3.3459707196541282</v>
      </c>
      <c r="S72" s="152">
        <v>2.2894954437187757E-2</v>
      </c>
    </row>
    <row r="73" spans="1:19">
      <c r="A73" s="148" t="s">
        <v>491</v>
      </c>
      <c r="B73" s="154">
        <v>128</v>
      </c>
      <c r="C73" s="148" t="s">
        <v>619</v>
      </c>
      <c r="D73" s="148" t="s">
        <v>250</v>
      </c>
      <c r="E73" s="149">
        <v>278.17565795100063</v>
      </c>
      <c r="F73" s="149">
        <v>658.0261663488966</v>
      </c>
      <c r="G73" s="149">
        <v>116.91075117332872</v>
      </c>
      <c r="H73" s="149">
        <v>647.22238352673446</v>
      </c>
      <c r="I73" s="149">
        <v>2267.5468060565058</v>
      </c>
      <c r="J73" s="150">
        <v>2.9166368389546253</v>
      </c>
      <c r="K73" s="151">
        <v>98.701161663081265</v>
      </c>
      <c r="L73" s="149">
        <v>1443.2143500916147</v>
      </c>
      <c r="M73" s="151">
        <v>11.628711546166107</v>
      </c>
      <c r="N73" s="151">
        <v>127.11217441887841</v>
      </c>
      <c r="O73" s="150">
        <v>0.10146803580341467</v>
      </c>
      <c r="P73" s="150">
        <v>1.0141476129947216</v>
      </c>
      <c r="Q73" s="152">
        <v>5.5259699133907176E-3</v>
      </c>
      <c r="R73" s="152">
        <v>0.24971659937181351</v>
      </c>
      <c r="S73" s="152">
        <v>1.2845173315803815E-2</v>
      </c>
    </row>
    <row r="74" spans="1:19">
      <c r="A74" s="148" t="s">
        <v>492</v>
      </c>
      <c r="B74" s="154">
        <v>149</v>
      </c>
      <c r="C74" s="148" t="s">
        <v>619</v>
      </c>
      <c r="D74" s="148" t="s">
        <v>250</v>
      </c>
      <c r="E74" s="149">
        <v>473.17482329764039</v>
      </c>
      <c r="F74" s="149">
        <v>721.09982126230943</v>
      </c>
      <c r="G74" s="149">
        <v>100.69069905372079</v>
      </c>
      <c r="H74" s="149">
        <v>585.63847170012855</v>
      </c>
      <c r="I74" s="149">
        <v>2282.8019340505871</v>
      </c>
      <c r="J74" s="150">
        <v>1.6641214366664783</v>
      </c>
      <c r="K74" s="151">
        <v>52.535084208369845</v>
      </c>
      <c r="L74" s="149">
        <v>780.0053620154049</v>
      </c>
      <c r="M74" s="151">
        <v>10.627054686737459</v>
      </c>
      <c r="N74" s="151">
        <v>125.20254584512092</v>
      </c>
      <c r="O74" s="150">
        <v>5.4645364262825118E-2</v>
      </c>
      <c r="P74" s="150">
        <v>1.0937915799896119</v>
      </c>
      <c r="Q74" s="152">
        <v>1.1890134290682606E-3</v>
      </c>
      <c r="R74" s="152">
        <v>0.17154198532322879</v>
      </c>
      <c r="S74" s="152">
        <v>1.0158123581028685E-2</v>
      </c>
    </row>
    <row r="75" spans="1:19">
      <c r="A75" s="148" t="s">
        <v>493</v>
      </c>
      <c r="B75" s="154">
        <v>150</v>
      </c>
      <c r="C75" s="148" t="s">
        <v>619</v>
      </c>
      <c r="D75" s="148" t="s">
        <v>250</v>
      </c>
      <c r="E75" s="149">
        <v>304.0956255198987</v>
      </c>
      <c r="F75" s="149">
        <v>608.6513500192483</v>
      </c>
      <c r="G75" s="149">
        <v>161.15218546012312</v>
      </c>
      <c r="H75" s="149">
        <v>745.13328928039664</v>
      </c>
      <c r="I75" s="149">
        <v>1954.6172345465654</v>
      </c>
      <c r="J75" s="150">
        <v>1.9934595123603449</v>
      </c>
      <c r="K75" s="151">
        <v>106.27352037625698</v>
      </c>
      <c r="L75" s="149">
        <v>1376.2135498593427</v>
      </c>
      <c r="M75" s="151">
        <v>9.5213283593300808</v>
      </c>
      <c r="N75" s="151">
        <v>119.84646053974824</v>
      </c>
      <c r="O75" s="150">
        <v>7.4982926600347971E-2</v>
      </c>
      <c r="P75" s="150">
        <v>0.71490225485486258</v>
      </c>
      <c r="Q75" s="152">
        <v>7.1172289834283411E-3</v>
      </c>
      <c r="R75" s="152">
        <v>2.4851135790871446</v>
      </c>
      <c r="S75" s="152">
        <v>1.1347350841558962E-2</v>
      </c>
    </row>
    <row r="76" spans="1:19">
      <c r="A76" s="148" t="s">
        <v>494</v>
      </c>
      <c r="B76" s="154">
        <v>151</v>
      </c>
      <c r="C76" s="148" t="s">
        <v>619</v>
      </c>
      <c r="D76" s="148" t="s">
        <v>250</v>
      </c>
      <c r="E76" s="149">
        <v>274.53116407058269</v>
      </c>
      <c r="F76" s="149">
        <v>657.13056575240068</v>
      </c>
      <c r="G76" s="149">
        <v>131.95613799880925</v>
      </c>
      <c r="H76" s="149">
        <v>369.61183906188523</v>
      </c>
      <c r="I76" s="149">
        <v>2180.1814587838044</v>
      </c>
      <c r="J76" s="150">
        <v>1.8901401366188975</v>
      </c>
      <c r="K76" s="151">
        <v>115.48010053565352</v>
      </c>
      <c r="L76" s="149">
        <v>1221.4867200222141</v>
      </c>
      <c r="M76" s="151">
        <v>11.811717568755999</v>
      </c>
      <c r="N76" s="151">
        <v>133.77380635269506</v>
      </c>
      <c r="O76" s="150">
        <v>7.0013454610891562E-2</v>
      </c>
      <c r="P76" s="150">
        <v>0.92004235714625859</v>
      </c>
      <c r="Q76" s="152">
        <v>4.4160748921840253E-3</v>
      </c>
      <c r="R76" s="152">
        <v>0.32735640025451612</v>
      </c>
      <c r="S76" s="152">
        <v>2.9391966761293322E-2</v>
      </c>
    </row>
    <row r="77" spans="1:19">
      <c r="A77" s="148" t="s">
        <v>495</v>
      </c>
      <c r="B77" s="154">
        <v>154</v>
      </c>
      <c r="C77" s="148" t="s">
        <v>619</v>
      </c>
      <c r="D77" s="148" t="s">
        <v>250</v>
      </c>
      <c r="E77" s="149">
        <v>375.92759981444721</v>
      </c>
      <c r="F77" s="149">
        <v>807.60895161852454</v>
      </c>
      <c r="G77" s="149">
        <v>111.49143971845628</v>
      </c>
      <c r="H77" s="149">
        <v>459.02138314106577</v>
      </c>
      <c r="I77" s="149">
        <v>1974.4212273396065</v>
      </c>
      <c r="J77" s="150">
        <v>2.8494911596975756</v>
      </c>
      <c r="K77" s="151">
        <v>74.06993096972603</v>
      </c>
      <c r="L77" s="149">
        <v>1636.0437016829287</v>
      </c>
      <c r="M77" s="151">
        <v>14.260291981185615</v>
      </c>
      <c r="N77" s="151">
        <v>127.08367426782301</v>
      </c>
      <c r="O77" s="150">
        <v>0.15367146145939065</v>
      </c>
      <c r="P77" s="150">
        <v>0.54406383981281947</v>
      </c>
      <c r="Q77" s="152">
        <v>5.5768835211776483E-3</v>
      </c>
      <c r="R77" s="152">
        <v>0.30441542368550434</v>
      </c>
      <c r="S77" s="152">
        <v>2.6594818687146186E-2</v>
      </c>
    </row>
    <row r="78" spans="1:19">
      <c r="A78" s="148" t="s">
        <v>496</v>
      </c>
      <c r="B78" s="154">
        <v>157</v>
      </c>
      <c r="C78" s="148" t="s">
        <v>619</v>
      </c>
      <c r="D78" s="148" t="s">
        <v>250</v>
      </c>
      <c r="E78" s="149">
        <v>599.56956353775729</v>
      </c>
      <c r="F78" s="149">
        <v>699.16179859556348</v>
      </c>
      <c r="G78" s="149">
        <v>111.48173964411242</v>
      </c>
      <c r="H78" s="149">
        <v>1971.2138814908944</v>
      </c>
      <c r="I78" s="149">
        <v>1864.9238380711977</v>
      </c>
      <c r="J78" s="150">
        <v>2.2323562151963587</v>
      </c>
      <c r="K78" s="151">
        <v>66.208042238765287</v>
      </c>
      <c r="L78" s="149">
        <v>1555.0697120579728</v>
      </c>
      <c r="M78" s="151">
        <v>28.238610895256851</v>
      </c>
      <c r="N78" s="151">
        <v>119.01932746026179</v>
      </c>
      <c r="O78" s="150">
        <v>0.30064074169721627</v>
      </c>
      <c r="P78" s="150">
        <v>0.66499522709384751</v>
      </c>
      <c r="Q78" s="152">
        <v>8.3470468542702847E-2</v>
      </c>
      <c r="R78" s="152">
        <v>0.35373017856487438</v>
      </c>
      <c r="S78" s="152">
        <v>5.6930508441530393E-2</v>
      </c>
    </row>
    <row r="79" spans="1:19">
      <c r="A79" s="148" t="s">
        <v>497</v>
      </c>
      <c r="B79" s="145">
        <v>14</v>
      </c>
      <c r="C79" s="148" t="s">
        <v>619</v>
      </c>
      <c r="D79" s="148" t="s">
        <v>250</v>
      </c>
      <c r="E79" s="149">
        <v>269.83393452667445</v>
      </c>
      <c r="F79" s="149">
        <v>568.00692788729827</v>
      </c>
      <c r="G79" s="149">
        <v>176.5212167609476</v>
      </c>
      <c r="H79" s="149">
        <v>256.24182359779712</v>
      </c>
      <c r="I79" s="149">
        <v>906.81756046179032</v>
      </c>
      <c r="J79" s="150">
        <v>4.3526334314541311</v>
      </c>
      <c r="K79" s="151">
        <v>50.804025562991143</v>
      </c>
      <c r="L79" s="149">
        <v>1626.1002406665027</v>
      </c>
      <c r="M79" s="151">
        <v>12.837804203823772</v>
      </c>
      <c r="N79" s="151">
        <v>133.27719048448571</v>
      </c>
      <c r="O79" s="150">
        <v>0.1086855934045103</v>
      </c>
      <c r="P79" s="150">
        <v>1.2793006001748399</v>
      </c>
      <c r="Q79" s="152">
        <v>-1.2458220762040333E-3</v>
      </c>
      <c r="R79" s="150">
        <v>0.35033836244517275</v>
      </c>
      <c r="S79" s="152">
        <v>2.646384185131305E-2</v>
      </c>
    </row>
    <row r="80" spans="1:19">
      <c r="A80" s="148" t="s">
        <v>498</v>
      </c>
      <c r="B80" s="145">
        <v>15</v>
      </c>
      <c r="C80" s="148" t="s">
        <v>619</v>
      </c>
      <c r="D80" s="148" t="s">
        <v>250</v>
      </c>
      <c r="E80" s="149">
        <v>400.23021742071086</v>
      </c>
      <c r="F80" s="149">
        <v>1179.5708238770278</v>
      </c>
      <c r="G80" s="149">
        <v>157.63392899929397</v>
      </c>
      <c r="H80" s="149">
        <v>612.60807066455857</v>
      </c>
      <c r="I80" s="149">
        <v>1930.3737422085596</v>
      </c>
      <c r="J80" s="150">
        <v>5.2967889098338166</v>
      </c>
      <c r="K80" s="151">
        <v>51.524640127711933</v>
      </c>
      <c r="L80" s="149">
        <v>1412.9999927083422</v>
      </c>
      <c r="M80" s="151">
        <v>12.378839550907056</v>
      </c>
      <c r="N80" s="151">
        <v>126.34187981731954</v>
      </c>
      <c r="O80" s="150">
        <v>8.5226982321084138E-2</v>
      </c>
      <c r="P80" s="150">
        <v>1.3194368697884904</v>
      </c>
      <c r="Q80" s="152">
        <v>-2.2784762812871814E-4</v>
      </c>
      <c r="R80" s="150">
        <v>0.24464605776917758</v>
      </c>
      <c r="S80" s="152">
        <v>1.9199019577447601E-2</v>
      </c>
    </row>
    <row r="81" spans="1:19">
      <c r="A81" s="148" t="s">
        <v>499</v>
      </c>
      <c r="B81" s="145">
        <v>17</v>
      </c>
      <c r="C81" s="148" t="s">
        <v>619</v>
      </c>
      <c r="D81" s="148" t="s">
        <v>250</v>
      </c>
      <c r="E81" s="149">
        <v>277.91899521651806</v>
      </c>
      <c r="F81" s="149">
        <v>440.45796653570432</v>
      </c>
      <c r="G81" s="149">
        <v>162.37126698551927</v>
      </c>
      <c r="H81" s="149">
        <v>353.25365096003299</v>
      </c>
      <c r="I81" s="149">
        <v>1074.6777968631366</v>
      </c>
      <c r="J81" s="150">
        <v>1.870203783385386</v>
      </c>
      <c r="K81" s="151">
        <v>59.764631151650541</v>
      </c>
      <c r="L81" s="149">
        <v>1077.4368525702776</v>
      </c>
      <c r="M81" s="151">
        <v>11.884057074246</v>
      </c>
      <c r="N81" s="151">
        <v>129.88231206131977</v>
      </c>
      <c r="O81" s="150">
        <v>9.0294292813172999E-2</v>
      </c>
      <c r="P81" s="150">
        <v>0.94663491644513353</v>
      </c>
      <c r="Q81" s="152">
        <v>5.6506236107071398E-3</v>
      </c>
      <c r="R81" s="150">
        <v>0.28434888210061554</v>
      </c>
      <c r="S81" s="152">
        <v>1.1447632470215303E-2</v>
      </c>
    </row>
    <row r="82" spans="1:19">
      <c r="A82" s="148" t="s">
        <v>500</v>
      </c>
      <c r="B82" s="145">
        <v>25</v>
      </c>
      <c r="C82" s="148" t="s">
        <v>619</v>
      </c>
      <c r="D82" s="148" t="s">
        <v>250</v>
      </c>
      <c r="E82" s="149">
        <v>266.30525722821159</v>
      </c>
      <c r="F82" s="149">
        <v>526.29273888035584</v>
      </c>
      <c r="G82" s="149">
        <v>110.78041800066862</v>
      </c>
      <c r="H82" s="149">
        <v>568.86031219392362</v>
      </c>
      <c r="I82" s="149">
        <v>1460.4996336818042</v>
      </c>
      <c r="J82" s="150">
        <v>2.5030980999823695</v>
      </c>
      <c r="K82" s="151">
        <v>67.39385466845502</v>
      </c>
      <c r="L82" s="149">
        <v>1596.0385201257614</v>
      </c>
      <c r="M82" s="151">
        <v>10.252954859824108</v>
      </c>
      <c r="N82" s="151">
        <v>105.29825181939891</v>
      </c>
      <c r="O82" s="150">
        <v>9.2250069018911987E-2</v>
      </c>
      <c r="P82" s="150">
        <v>0.73843776212785051</v>
      </c>
      <c r="Q82" s="152">
        <v>1.4317190921401848E-2</v>
      </c>
      <c r="R82" s="150">
        <v>0.47142372361213064</v>
      </c>
      <c r="S82" s="152">
        <v>1.9516444519124494E-2</v>
      </c>
    </row>
    <row r="83" spans="1:19">
      <c r="A83" s="148" t="s">
        <v>501</v>
      </c>
      <c r="B83" s="145">
        <v>26</v>
      </c>
      <c r="C83" s="148" t="s">
        <v>619</v>
      </c>
      <c r="D83" s="148" t="s">
        <v>250</v>
      </c>
      <c r="E83" s="149">
        <v>1185.0006936500388</v>
      </c>
      <c r="F83" s="149">
        <v>485.68032381519748</v>
      </c>
      <c r="G83" s="149">
        <v>123.22465766807426</v>
      </c>
      <c r="H83" s="149">
        <v>677.36668344486509</v>
      </c>
      <c r="I83" s="149">
        <v>1330.441026003605</v>
      </c>
      <c r="J83" s="150">
        <v>2.0174798333683799</v>
      </c>
      <c r="K83" s="151">
        <v>53.123613356033694</v>
      </c>
      <c r="L83" s="149">
        <v>1241.685251175521</v>
      </c>
      <c r="M83" s="151">
        <v>10.690640321806223</v>
      </c>
      <c r="N83" s="151">
        <v>121.47293177473198</v>
      </c>
      <c r="O83" s="150">
        <v>9.6921791153256581E-2</v>
      </c>
      <c r="P83" s="150">
        <v>0.59285938202329869</v>
      </c>
      <c r="Q83" s="152">
        <v>1.1746442710419936E-2</v>
      </c>
      <c r="R83" s="150">
        <v>0.24063199531764246</v>
      </c>
      <c r="S83" s="152">
        <v>1.3162791019374252E-2</v>
      </c>
    </row>
    <row r="84" spans="1:19">
      <c r="A84" s="148" t="s">
        <v>502</v>
      </c>
      <c r="B84" s="145">
        <v>32</v>
      </c>
      <c r="C84" s="148" t="s">
        <v>619</v>
      </c>
      <c r="D84" s="148" t="s">
        <v>250</v>
      </c>
      <c r="E84" s="149">
        <v>898.58656036505772</v>
      </c>
      <c r="F84" s="149">
        <v>993.95741690849195</v>
      </c>
      <c r="G84" s="149">
        <v>119.77902854871841</v>
      </c>
      <c r="H84" s="149">
        <v>335.70258051340068</v>
      </c>
      <c r="I84" s="149">
        <v>1997.1944191529735</v>
      </c>
      <c r="J84" s="150">
        <v>2.6494958299515248</v>
      </c>
      <c r="K84" s="151">
        <v>84.48866843980251</v>
      </c>
      <c r="L84" s="149">
        <v>1366.3311787010136</v>
      </c>
      <c r="M84" s="151">
        <v>12.161099193072245</v>
      </c>
      <c r="N84" s="151">
        <v>126.58042647876353</v>
      </c>
      <c r="O84" s="150">
        <v>0.18596327178216901</v>
      </c>
      <c r="P84" s="150">
        <v>1.01527713285431</v>
      </c>
      <c r="Q84" s="152">
        <v>3.7383745925881028E-3</v>
      </c>
      <c r="R84" s="150">
        <v>0.17906960136018757</v>
      </c>
      <c r="S84" s="152">
        <v>2.9742583428417527E-2</v>
      </c>
    </row>
    <row r="85" spans="1:19">
      <c r="A85" s="148" t="s">
        <v>503</v>
      </c>
      <c r="B85" s="145">
        <v>33</v>
      </c>
      <c r="C85" s="148" t="s">
        <v>619</v>
      </c>
      <c r="D85" s="148" t="s">
        <v>250</v>
      </c>
      <c r="E85" s="149">
        <v>376.94935403435147</v>
      </c>
      <c r="F85" s="149">
        <v>685.16731989881055</v>
      </c>
      <c r="G85" s="149">
        <v>91.408935486281592</v>
      </c>
      <c r="H85" s="149">
        <v>334.65370535365651</v>
      </c>
      <c r="I85" s="149">
        <v>1728.949335599194</v>
      </c>
      <c r="J85" s="150">
        <v>2.0525374100833451</v>
      </c>
      <c r="K85" s="151">
        <v>76.081236242106911</v>
      </c>
      <c r="L85" s="149">
        <v>1236.1954751409326</v>
      </c>
      <c r="M85" s="151">
        <v>11.039129940317931</v>
      </c>
      <c r="N85" s="151">
        <v>115.14652679462557</v>
      </c>
      <c r="O85" s="150">
        <v>8.9160445872819752E-2</v>
      </c>
      <c r="P85" s="150">
        <v>1.1768122529202913</v>
      </c>
      <c r="Q85" s="152">
        <v>6.5527127479644842E-3</v>
      </c>
      <c r="R85" s="150">
        <v>0.18205325412228937</v>
      </c>
      <c r="S85" s="152">
        <v>1.7192052689760651E-2</v>
      </c>
    </row>
    <row r="86" spans="1:19">
      <c r="A86" s="148" t="s">
        <v>504</v>
      </c>
      <c r="B86" s="145">
        <v>34</v>
      </c>
      <c r="C86" s="148" t="s">
        <v>619</v>
      </c>
      <c r="D86" s="148" t="s">
        <v>250</v>
      </c>
      <c r="E86" s="149">
        <v>852.823600581797</v>
      </c>
      <c r="F86" s="149">
        <v>439.91696918925243</v>
      </c>
      <c r="G86" s="149">
        <v>95.875556461525804</v>
      </c>
      <c r="H86" s="149">
        <v>347.46897578931299</v>
      </c>
      <c r="I86" s="149">
        <v>1389.212292843654</v>
      </c>
      <c r="J86" s="150">
        <v>1.3086790036215801</v>
      </c>
      <c r="K86" s="151">
        <v>50.344803482274713</v>
      </c>
      <c r="L86" s="149">
        <v>868.70733148318607</v>
      </c>
      <c r="M86" s="151">
        <v>10.337308384356309</v>
      </c>
      <c r="N86" s="151">
        <v>122.65056962096095</v>
      </c>
      <c r="O86" s="150">
        <v>5.7202480080651381E-2</v>
      </c>
      <c r="P86" s="150">
        <v>0.731135236180527</v>
      </c>
      <c r="Q86" s="152">
        <v>5.3422807771329982E-3</v>
      </c>
      <c r="R86" s="150">
        <v>4.2611853333210021</v>
      </c>
      <c r="S86" s="152">
        <v>8.508725472098834E-3</v>
      </c>
    </row>
    <row r="87" spans="1:19">
      <c r="A87" s="148" t="s">
        <v>505</v>
      </c>
      <c r="B87" s="145">
        <v>35</v>
      </c>
      <c r="C87" s="148" t="s">
        <v>619</v>
      </c>
      <c r="D87" s="148" t="s">
        <v>250</v>
      </c>
      <c r="E87" s="149">
        <v>334.68458489767028</v>
      </c>
      <c r="F87" s="149">
        <v>526.29295823120037</v>
      </c>
      <c r="G87" s="149">
        <v>199.2436489953262</v>
      </c>
      <c r="H87" s="149">
        <v>796.72983524341635</v>
      </c>
      <c r="I87" s="149">
        <v>997.33374950344682</v>
      </c>
      <c r="J87" s="150">
        <v>2.3663333297919942</v>
      </c>
      <c r="K87" s="151">
        <v>43.031687622395069</v>
      </c>
      <c r="L87" s="149">
        <v>1461.3656751163205</v>
      </c>
      <c r="M87" s="151">
        <v>13.913692240685879</v>
      </c>
      <c r="N87" s="151">
        <v>126.80912454149554</v>
      </c>
      <c r="O87" s="150">
        <v>6.9468580500732804E-2</v>
      </c>
      <c r="P87" s="150">
        <v>0.42936537888750986</v>
      </c>
      <c r="Q87" s="152">
        <v>-7.2026410593172144E-3</v>
      </c>
      <c r="R87" s="150">
        <v>0.36232919447461492</v>
      </c>
      <c r="S87" s="152">
        <v>1.1955020519423596E-2</v>
      </c>
    </row>
    <row r="88" spans="1:19">
      <c r="A88" s="148" t="s">
        <v>506</v>
      </c>
      <c r="B88" s="145">
        <v>40</v>
      </c>
      <c r="C88" s="148" t="s">
        <v>619</v>
      </c>
      <c r="D88" s="148" t="s">
        <v>250</v>
      </c>
      <c r="E88" s="149">
        <v>278.87296610675617</v>
      </c>
      <c r="F88" s="149">
        <v>222.81977841564094</v>
      </c>
      <c r="G88" s="149">
        <v>152.23825243984666</v>
      </c>
      <c r="H88" s="149">
        <v>301.62826631161039</v>
      </c>
      <c r="I88" s="149">
        <v>187.5629392401828</v>
      </c>
      <c r="J88" s="150">
        <v>1.0281595157709824</v>
      </c>
      <c r="K88" s="151">
        <v>30.834044995419443</v>
      </c>
      <c r="L88" s="149">
        <v>709.46471669067023</v>
      </c>
      <c r="M88" s="151">
        <v>12.23187038533316</v>
      </c>
      <c r="N88" s="151">
        <v>104.21608677407022</v>
      </c>
      <c r="O88" s="150">
        <v>4.5745478887557547E-2</v>
      </c>
      <c r="P88" s="150">
        <v>0.90432942424592389</v>
      </c>
      <c r="Q88" s="152">
        <v>-5.7994741186401006E-4</v>
      </c>
      <c r="R88" s="150">
        <v>8.628633624661923E-2</v>
      </c>
      <c r="S88" s="152">
        <v>8.1331739680496479E-3</v>
      </c>
    </row>
    <row r="89" spans="1:19">
      <c r="A89" s="148" t="s">
        <v>507</v>
      </c>
      <c r="B89" s="145">
        <v>41</v>
      </c>
      <c r="C89" s="148" t="s">
        <v>619</v>
      </c>
      <c r="D89" s="148" t="s">
        <v>250</v>
      </c>
      <c r="E89" s="149">
        <v>183.85129037801161</v>
      </c>
      <c r="F89" s="149">
        <v>461.22318047823927</v>
      </c>
      <c r="G89" s="149">
        <v>125.48409760923863</v>
      </c>
      <c r="H89" s="149">
        <v>546.0349937094702</v>
      </c>
      <c r="I89" s="149">
        <v>1428.8781141733793</v>
      </c>
      <c r="J89" s="150">
        <v>1.7004982873129031</v>
      </c>
      <c r="K89" s="151">
        <v>90.839069864880727</v>
      </c>
      <c r="L89" s="149">
        <v>1578.6393184749236</v>
      </c>
      <c r="M89" s="151">
        <v>9.7815832158657781</v>
      </c>
      <c r="N89" s="151">
        <v>109.58868553472288</v>
      </c>
      <c r="O89" s="150">
        <v>7.0634271378325869E-2</v>
      </c>
      <c r="P89" s="150">
        <v>0.80865234307679734</v>
      </c>
      <c r="Q89" s="152">
        <v>4.8167853122975876E-3</v>
      </c>
      <c r="R89" s="150">
        <v>0.23385162619393193</v>
      </c>
      <c r="S89" s="152">
        <v>9.5325399238129702E-3</v>
      </c>
    </row>
    <row r="90" spans="1:19">
      <c r="A90" s="148" t="s">
        <v>508</v>
      </c>
      <c r="B90" s="145">
        <v>44</v>
      </c>
      <c r="C90" s="148" t="s">
        <v>619</v>
      </c>
      <c r="D90" s="148" t="s">
        <v>250</v>
      </c>
      <c r="E90" s="149">
        <v>262.49296567788809</v>
      </c>
      <c r="F90" s="149">
        <v>502.60176993420384</v>
      </c>
      <c r="G90" s="149">
        <v>184.47159326102647</v>
      </c>
      <c r="H90" s="149">
        <v>760.42259938633379</v>
      </c>
      <c r="I90" s="149">
        <v>1501.7725294152933</v>
      </c>
      <c r="J90" s="150">
        <v>2.1062028538780364</v>
      </c>
      <c r="K90" s="151">
        <v>55.470396155963833</v>
      </c>
      <c r="L90" s="149">
        <v>1647.2387630707422</v>
      </c>
      <c r="M90" s="151">
        <v>9.2855172085330722</v>
      </c>
      <c r="N90" s="151">
        <v>107.73117746481108</v>
      </c>
      <c r="O90" s="150">
        <v>7.8038093356023117E-2</v>
      </c>
      <c r="P90" s="150">
        <v>1.0071745396162048</v>
      </c>
      <c r="Q90" s="152">
        <v>7.8264083670876242E-3</v>
      </c>
      <c r="R90" s="150">
        <v>0.36440618995200036</v>
      </c>
      <c r="S90" s="152">
        <v>1.0798569711134317E-2</v>
      </c>
    </row>
    <row r="91" spans="1:19">
      <c r="A91" s="148" t="s">
        <v>509</v>
      </c>
      <c r="B91" s="145">
        <v>45</v>
      </c>
      <c r="C91" s="148" t="s">
        <v>619</v>
      </c>
      <c r="D91" s="148" t="s">
        <v>250</v>
      </c>
      <c r="E91" s="149">
        <v>263.10053693402858</v>
      </c>
      <c r="F91" s="149">
        <v>460.78629713698308</v>
      </c>
      <c r="G91" s="149">
        <v>119.8626829909517</v>
      </c>
      <c r="H91" s="149">
        <v>387.36731508966051</v>
      </c>
      <c r="I91" s="149">
        <v>1129.3001525800087</v>
      </c>
      <c r="J91" s="150">
        <v>2.5504961660298866</v>
      </c>
      <c r="K91" s="151">
        <v>58.049763013334768</v>
      </c>
      <c r="L91" s="149">
        <v>1322.4419319888743</v>
      </c>
      <c r="M91" s="151">
        <v>11.804787672956941</v>
      </c>
      <c r="N91" s="151">
        <v>121.52874736484387</v>
      </c>
      <c r="O91" s="150">
        <v>6.3917452087712504E-2</v>
      </c>
      <c r="P91" s="150">
        <v>1.1353470117668609</v>
      </c>
      <c r="Q91" s="152">
        <v>6.1141905044039043E-3</v>
      </c>
      <c r="R91" s="150">
        <v>0.21591686408771149</v>
      </c>
      <c r="S91" s="152">
        <v>2.3770291396748564E-2</v>
      </c>
    </row>
    <row r="92" spans="1:19">
      <c r="A92" s="148" t="s">
        <v>510</v>
      </c>
      <c r="B92" s="145">
        <v>46</v>
      </c>
      <c r="C92" s="148" t="s">
        <v>619</v>
      </c>
      <c r="D92" s="148" t="s">
        <v>250</v>
      </c>
      <c r="E92" s="149">
        <v>133.14309915085587</v>
      </c>
      <c r="F92" s="149">
        <v>533.68547490651986</v>
      </c>
      <c r="G92" s="149">
        <v>124.5970901029212</v>
      </c>
      <c r="H92" s="149">
        <v>352.3123498364514</v>
      </c>
      <c r="I92" s="149">
        <v>1059.0241423518173</v>
      </c>
      <c r="J92" s="150">
        <v>3.313821541994598</v>
      </c>
      <c r="K92" s="151">
        <v>66.63604003785764</v>
      </c>
      <c r="L92" s="149">
        <v>1658.0901912176087</v>
      </c>
      <c r="M92" s="151">
        <v>9.7725824220888029</v>
      </c>
      <c r="N92" s="151">
        <v>110.38014177105829</v>
      </c>
      <c r="O92" s="150">
        <v>0.10500344715840913</v>
      </c>
      <c r="P92" s="150">
        <v>0.85973267221371519</v>
      </c>
      <c r="Q92" s="152">
        <v>7.5881356276500606E-3</v>
      </c>
      <c r="R92" s="150">
        <v>0.15228351840439625</v>
      </c>
      <c r="S92" s="152">
        <v>1.4217895425621697E-2</v>
      </c>
    </row>
    <row r="93" spans="1:19">
      <c r="A93" s="148" t="s">
        <v>511</v>
      </c>
      <c r="B93" s="145">
        <v>47</v>
      </c>
      <c r="C93" s="148" t="s">
        <v>619</v>
      </c>
      <c r="D93" s="148" t="s">
        <v>250</v>
      </c>
      <c r="E93" s="149">
        <v>174.3542798816772</v>
      </c>
      <c r="F93" s="149">
        <v>242.38601589913816</v>
      </c>
      <c r="G93" s="149">
        <v>82.671408667456745</v>
      </c>
      <c r="H93" s="149">
        <v>274.514017807622</v>
      </c>
      <c r="I93" s="149">
        <v>726.37416531197061</v>
      </c>
      <c r="J93" s="150">
        <v>1.5108416264615045</v>
      </c>
      <c r="K93" s="151">
        <v>32.889150630904886</v>
      </c>
      <c r="L93" s="149">
        <v>855.56431483373137</v>
      </c>
      <c r="M93" s="151">
        <v>10.982751314938966</v>
      </c>
      <c r="N93" s="151">
        <v>123.73632788797669</v>
      </c>
      <c r="O93" s="150">
        <v>5.5802257177370806E-2</v>
      </c>
      <c r="P93" s="150">
        <v>0.844649469273689</v>
      </c>
      <c r="Q93" s="152">
        <v>-9.104655852145056E-4</v>
      </c>
      <c r="R93" s="150">
        <v>0.13733010195693873</v>
      </c>
      <c r="S93" s="152">
        <v>8.539797922986727E-3</v>
      </c>
    </row>
    <row r="94" spans="1:19">
      <c r="A94" s="148" t="s">
        <v>512</v>
      </c>
      <c r="B94" s="145">
        <v>50</v>
      </c>
      <c r="C94" s="148" t="s">
        <v>619</v>
      </c>
      <c r="D94" s="148" t="s">
        <v>250</v>
      </c>
      <c r="E94" s="149">
        <v>147.29236706734687</v>
      </c>
      <c r="F94" s="149">
        <v>470.3004152087376</v>
      </c>
      <c r="G94" s="149">
        <v>99.947223268395504</v>
      </c>
      <c r="H94" s="149">
        <v>327.2074476970804</v>
      </c>
      <c r="I94" s="149">
        <v>1456.7832421406242</v>
      </c>
      <c r="J94" s="150">
        <v>1.8791124767174481</v>
      </c>
      <c r="K94" s="151">
        <v>61.9237529275985</v>
      </c>
      <c r="L94" s="149">
        <v>1108.4437084883386</v>
      </c>
      <c r="M94" s="151">
        <v>10.311124227699739</v>
      </c>
      <c r="N94" s="151">
        <v>128.20301404924066</v>
      </c>
      <c r="O94" s="150">
        <v>5.4402715306310266E-2</v>
      </c>
      <c r="P94" s="150">
        <v>0.89120059532791984</v>
      </c>
      <c r="Q94" s="152">
        <v>4.7365495988613256E-3</v>
      </c>
      <c r="R94" s="150">
        <v>0.19861023382387732</v>
      </c>
      <c r="S94" s="152">
        <v>1.6214060159933867E-2</v>
      </c>
    </row>
    <row r="95" spans="1:19">
      <c r="A95" s="148" t="s">
        <v>513</v>
      </c>
      <c r="B95" s="145">
        <v>52</v>
      </c>
      <c r="C95" s="148" t="s">
        <v>619</v>
      </c>
      <c r="D95" s="148" t="s">
        <v>250</v>
      </c>
      <c r="E95" s="149">
        <v>385.20843968523161</v>
      </c>
      <c r="F95" s="149">
        <v>461.79076171190866</v>
      </c>
      <c r="G95" s="149">
        <v>60.203156666159913</v>
      </c>
      <c r="H95" s="149">
        <v>294.56616532541022</v>
      </c>
      <c r="I95" s="149">
        <v>1279.3225371706972</v>
      </c>
      <c r="J95" s="150">
        <v>2.284184828176151</v>
      </c>
      <c r="K95" s="151">
        <v>55.077893016142966</v>
      </c>
      <c r="L95" s="149">
        <v>1458.7560874026312</v>
      </c>
      <c r="M95" s="151">
        <v>11.852885165638433</v>
      </c>
      <c r="N95" s="151">
        <v>126.25145255967439</v>
      </c>
      <c r="O95" s="150">
        <v>5.9910245437386447E-2</v>
      </c>
      <c r="P95" s="150">
        <v>0.79611714081223806</v>
      </c>
      <c r="Q95" s="152">
        <v>7.7066220537438104E-3</v>
      </c>
      <c r="R95" s="150">
        <v>0.23344757948024836</v>
      </c>
      <c r="S95" s="152">
        <v>1.6757286351198976E-2</v>
      </c>
    </row>
    <row r="96" spans="1:19">
      <c r="A96" s="148" t="s">
        <v>514</v>
      </c>
      <c r="B96" s="145">
        <v>53</v>
      </c>
      <c r="C96" s="148" t="s">
        <v>619</v>
      </c>
      <c r="D96" s="148" t="s">
        <v>250</v>
      </c>
      <c r="E96" s="149">
        <v>288.86250240895549</v>
      </c>
      <c r="F96" s="149">
        <v>235.55655020450808</v>
      </c>
      <c r="G96" s="149">
        <v>155.73929925256476</v>
      </c>
      <c r="H96" s="149">
        <v>412.24206934854186</v>
      </c>
      <c r="I96" s="149">
        <v>490.43644681708258</v>
      </c>
      <c r="J96" s="150">
        <v>1.0349296457077988</v>
      </c>
      <c r="K96" s="151">
        <v>22.765320004700815</v>
      </c>
      <c r="L96" s="149">
        <v>777.28372241665306</v>
      </c>
      <c r="M96" s="151">
        <v>10.591818633553261</v>
      </c>
      <c r="N96" s="151">
        <v>105.37954653692333</v>
      </c>
      <c r="O96" s="150">
        <v>5.0987191917531219E-2</v>
      </c>
      <c r="P96" s="150">
        <v>1.295913618846483</v>
      </c>
      <c r="Q96" s="152">
        <v>1.3313635993167676E-3</v>
      </c>
      <c r="R96" s="150">
        <v>0.16315310822287143</v>
      </c>
      <c r="S96" s="152">
        <v>7.5124332105558321E-3</v>
      </c>
    </row>
    <row r="97" spans="1:19">
      <c r="A97" s="148" t="s">
        <v>515</v>
      </c>
      <c r="B97" s="145">
        <v>54</v>
      </c>
      <c r="C97" s="148" t="s">
        <v>619</v>
      </c>
      <c r="D97" s="148" t="s">
        <v>250</v>
      </c>
      <c r="E97" s="149">
        <v>176.15654988466488</v>
      </c>
      <c r="F97" s="149">
        <v>343.43764148225654</v>
      </c>
      <c r="G97" s="149">
        <v>163.33245095175639</v>
      </c>
      <c r="H97" s="149">
        <v>566.57350766371633</v>
      </c>
      <c r="I97" s="149">
        <v>883.27113363523642</v>
      </c>
      <c r="J97" s="150">
        <v>3.1445568045722436</v>
      </c>
      <c r="K97" s="151">
        <v>60.192432581505912</v>
      </c>
      <c r="L97" s="149">
        <v>2176.7147008391698</v>
      </c>
      <c r="M97" s="151">
        <v>12.617960195594959</v>
      </c>
      <c r="N97" s="151">
        <v>122.45461685580848</v>
      </c>
      <c r="O97" s="150">
        <v>0.12039468693699154</v>
      </c>
      <c r="P97" s="150">
        <v>0.62468529450597188</v>
      </c>
      <c r="Q97" s="152">
        <v>9.4211171152318376E-3</v>
      </c>
      <c r="R97" s="150">
        <v>0.41063565980950767</v>
      </c>
      <c r="S97" s="152">
        <v>1.6381358400193665E-2</v>
      </c>
    </row>
    <row r="98" spans="1:19">
      <c r="A98" s="148" t="s">
        <v>516</v>
      </c>
      <c r="B98" s="145">
        <v>55</v>
      </c>
      <c r="C98" s="148" t="s">
        <v>619</v>
      </c>
      <c r="D98" s="148" t="s">
        <v>250</v>
      </c>
      <c r="E98" s="149">
        <v>923.12203229450336</v>
      </c>
      <c r="F98" s="149">
        <v>1423.4548454115809</v>
      </c>
      <c r="G98" s="149">
        <v>143.71354571461401</v>
      </c>
      <c r="H98" s="149">
        <v>2937.410934676182</v>
      </c>
      <c r="I98" s="149">
        <v>3164.3881472246399</v>
      </c>
      <c r="J98" s="150">
        <v>2.7800058466970596</v>
      </c>
      <c r="K98" s="151">
        <v>122.03817863166645</v>
      </c>
      <c r="L98" s="149">
        <v>1169.2457168182198</v>
      </c>
      <c r="M98" s="151">
        <v>9.8399471957724742</v>
      </c>
      <c r="N98" s="151">
        <v>123.01221352247465</v>
      </c>
      <c r="O98" s="150">
        <v>8.9401603037953609E-2</v>
      </c>
      <c r="P98" s="150">
        <v>0.55983674041121367</v>
      </c>
      <c r="Q98" s="152">
        <v>4.0456344919581697E-3</v>
      </c>
      <c r="R98" s="150">
        <v>0.4314265571601007</v>
      </c>
      <c r="S98" s="152">
        <v>1.3282260868312622E-2</v>
      </c>
    </row>
    <row r="99" spans="1:19">
      <c r="A99" s="148" t="s">
        <v>517</v>
      </c>
      <c r="B99" s="145">
        <v>59</v>
      </c>
      <c r="C99" s="148" t="s">
        <v>619</v>
      </c>
      <c r="D99" s="148" t="s">
        <v>250</v>
      </c>
      <c r="E99" s="149">
        <v>228.21457101419784</v>
      </c>
      <c r="F99" s="149">
        <v>1096.8576296876706</v>
      </c>
      <c r="G99" s="149">
        <v>129.03830178012748</v>
      </c>
      <c r="H99" s="149">
        <v>845.19706681434275</v>
      </c>
      <c r="I99" s="149">
        <v>3587.8060189716857</v>
      </c>
      <c r="J99" s="150">
        <v>2.5927068735610654</v>
      </c>
      <c r="K99" s="151">
        <v>139.23828200877506</v>
      </c>
      <c r="L99" s="149">
        <v>1770.2374293250971</v>
      </c>
      <c r="M99" s="151">
        <v>10.81178813582374</v>
      </c>
      <c r="N99" s="151">
        <v>115.66204662617795</v>
      </c>
      <c r="O99" s="150">
        <v>9.0524787469353579E-2</v>
      </c>
      <c r="P99" s="150">
        <v>0.83580087693897487</v>
      </c>
      <c r="Q99" s="152">
        <v>1.1236910038578751E-2</v>
      </c>
      <c r="R99" s="150">
        <v>6.80943010729637E-2</v>
      </c>
      <c r="S99" s="152">
        <v>1.3156234901559379E-2</v>
      </c>
    </row>
    <row r="100" spans="1:19">
      <c r="A100" s="148" t="s">
        <v>518</v>
      </c>
      <c r="B100" s="145">
        <v>78</v>
      </c>
      <c r="C100" s="148" t="s">
        <v>619</v>
      </c>
      <c r="D100" s="148" t="s">
        <v>250</v>
      </c>
      <c r="E100" s="149">
        <v>664.85310729136938</v>
      </c>
      <c r="F100" s="149">
        <v>691.83011950903676</v>
      </c>
      <c r="G100" s="149">
        <v>103.86224409306583</v>
      </c>
      <c r="H100" s="149">
        <v>393.12717318175515</v>
      </c>
      <c r="I100" s="149">
        <v>1817.4786698743778</v>
      </c>
      <c r="J100" s="150">
        <v>3.2864205312865202</v>
      </c>
      <c r="K100" s="151">
        <v>117.5552526496962</v>
      </c>
      <c r="L100" s="149">
        <v>1518.647005729521</v>
      </c>
      <c r="M100" s="151">
        <v>12.120700396084265</v>
      </c>
      <c r="N100" s="151">
        <v>119.69866760362576</v>
      </c>
      <c r="O100" s="150">
        <v>6.8102991783658987E-2</v>
      </c>
      <c r="P100" s="150">
        <v>1.0731376008377136</v>
      </c>
      <c r="Q100" s="152">
        <v>7.8044023849483781E-3</v>
      </c>
      <c r="R100" s="150">
        <v>2.1699056966169414</v>
      </c>
      <c r="S100" s="152">
        <v>1.2812884113601953E-2</v>
      </c>
    </row>
    <row r="101" spans="1:19">
      <c r="A101" s="148" t="s">
        <v>519</v>
      </c>
      <c r="B101" s="145">
        <v>79</v>
      </c>
      <c r="C101" s="148" t="s">
        <v>619</v>
      </c>
      <c r="D101" s="148" t="s">
        <v>250</v>
      </c>
      <c r="E101" s="149">
        <v>221.99710095249762</v>
      </c>
      <c r="F101" s="149">
        <v>293.35346284451606</v>
      </c>
      <c r="G101" s="149">
        <v>101.43588330329584</v>
      </c>
      <c r="H101" s="149">
        <v>289.94453389673964</v>
      </c>
      <c r="I101" s="149">
        <v>1079.1256113898223</v>
      </c>
      <c r="J101" s="150">
        <v>1.2738566008049572</v>
      </c>
      <c r="K101" s="151">
        <v>45.47823746004488</v>
      </c>
      <c r="L101" s="149">
        <v>864.920106008483</v>
      </c>
      <c r="M101" s="151">
        <v>11.358039781463344</v>
      </c>
      <c r="N101" s="151">
        <v>117.81865914743385</v>
      </c>
      <c r="O101" s="150">
        <v>4.2172668280388022E-2</v>
      </c>
      <c r="P101" s="150">
        <v>0.80357971796973771</v>
      </c>
      <c r="Q101" s="152">
        <v>6.2341360934730092E-3</v>
      </c>
      <c r="R101" s="150">
        <v>0.18522295398467178</v>
      </c>
      <c r="S101" s="152">
        <v>9.8980207342752001E-3</v>
      </c>
    </row>
    <row r="102" spans="1:19">
      <c r="A102" s="148" t="s">
        <v>520</v>
      </c>
      <c r="B102" s="145">
        <v>81</v>
      </c>
      <c r="C102" s="148" t="s">
        <v>619</v>
      </c>
      <c r="D102" s="148" t="s">
        <v>250</v>
      </c>
      <c r="E102" s="149">
        <v>191.62463513781734</v>
      </c>
      <c r="F102" s="149">
        <v>800.14297096238136</v>
      </c>
      <c r="G102" s="149">
        <v>114.34623174659509</v>
      </c>
      <c r="H102" s="149">
        <v>433.27126114403768</v>
      </c>
      <c r="I102" s="149">
        <v>2581.0715932267076</v>
      </c>
      <c r="J102" s="150">
        <v>1.3764463137350751</v>
      </c>
      <c r="K102" s="151">
        <v>72.256451538929582</v>
      </c>
      <c r="L102" s="149">
        <v>966.59669171990936</v>
      </c>
      <c r="M102" s="151">
        <v>9.3321464675038222</v>
      </c>
      <c r="N102" s="151">
        <v>106.22705319933802</v>
      </c>
      <c r="O102" s="150">
        <v>5.0506715170626146E-2</v>
      </c>
      <c r="P102" s="150">
        <v>0.6585532907889422</v>
      </c>
      <c r="Q102" s="152">
        <v>5.139201698865864E-3</v>
      </c>
      <c r="R102" s="150">
        <v>0.13527115858368521</v>
      </c>
      <c r="S102" s="152">
        <v>9.674410207219996E-3</v>
      </c>
    </row>
    <row r="103" spans="1:19">
      <c r="A103" s="148" t="s">
        <v>521</v>
      </c>
      <c r="B103" s="145">
        <v>83</v>
      </c>
      <c r="C103" s="148" t="s">
        <v>619</v>
      </c>
      <c r="D103" s="148" t="s">
        <v>250</v>
      </c>
      <c r="E103" s="149">
        <v>365.15151633815572</v>
      </c>
      <c r="F103" s="149">
        <v>257.36702068663527</v>
      </c>
      <c r="G103" s="149">
        <v>119.09366710338153</v>
      </c>
      <c r="H103" s="149">
        <v>563.54428822292812</v>
      </c>
      <c r="I103" s="149">
        <v>926.29290129468177</v>
      </c>
      <c r="J103" s="150">
        <v>1.0575480347513091</v>
      </c>
      <c r="K103" s="151">
        <v>29.289491319607777</v>
      </c>
      <c r="L103" s="149">
        <v>587.83304204310537</v>
      </c>
      <c r="M103" s="151">
        <v>11.134771196874111</v>
      </c>
      <c r="N103" s="151">
        <v>115.89629707122222</v>
      </c>
      <c r="O103" s="150">
        <v>3.6743653643629491E-2</v>
      </c>
      <c r="P103" s="150">
        <v>0.63264843059290699</v>
      </c>
      <c r="Q103" s="152">
        <v>3.595907503128987E-3</v>
      </c>
      <c r="R103" s="150">
        <v>0.12521185957538003</v>
      </c>
      <c r="S103" s="152">
        <v>4.8059628735305625E-3</v>
      </c>
    </row>
    <row r="104" spans="1:19">
      <c r="A104" s="148" t="s">
        <v>522</v>
      </c>
      <c r="B104" s="145">
        <v>86</v>
      </c>
      <c r="C104" s="148" t="s">
        <v>619</v>
      </c>
      <c r="D104" s="148" t="s">
        <v>250</v>
      </c>
      <c r="E104" s="149">
        <v>596.56480024072914</v>
      </c>
      <c r="F104" s="149">
        <v>699.21412609329855</v>
      </c>
      <c r="G104" s="149">
        <v>127.31748168685679</v>
      </c>
      <c r="H104" s="149">
        <v>908.88645665509398</v>
      </c>
      <c r="I104" s="149">
        <v>2378.3307886895195</v>
      </c>
      <c r="J104" s="150">
        <v>2.6545041941552538</v>
      </c>
      <c r="K104" s="151">
        <v>67.792020860201944</v>
      </c>
      <c r="L104" s="149">
        <v>1560.3912600543053</v>
      </c>
      <c r="M104" s="151">
        <v>10.5963638953694</v>
      </c>
      <c r="N104" s="151">
        <v>112.44177932014242</v>
      </c>
      <c r="O104" s="150">
        <v>5.3198285026686408E-2</v>
      </c>
      <c r="P104" s="150">
        <v>0.83586665975388452</v>
      </c>
      <c r="Q104" s="152">
        <v>5.7761617156007602E-3</v>
      </c>
      <c r="R104" s="150">
        <v>0.29993158805496101</v>
      </c>
      <c r="S104" s="152">
        <v>2.06221065542193E-2</v>
      </c>
    </row>
    <row r="105" spans="1:19">
      <c r="A105" s="148" t="s">
        <v>523</v>
      </c>
      <c r="B105" s="145">
        <v>87</v>
      </c>
      <c r="C105" s="148" t="s">
        <v>619</v>
      </c>
      <c r="D105" s="148" t="s">
        <v>250</v>
      </c>
      <c r="E105" s="149">
        <v>293.84446354029649</v>
      </c>
      <c r="F105" s="149">
        <v>532.091369702267</v>
      </c>
      <c r="G105" s="149">
        <v>122.69984734564223</v>
      </c>
      <c r="H105" s="149">
        <v>692.16457882883992</v>
      </c>
      <c r="I105" s="149">
        <v>1406.5560644606146</v>
      </c>
      <c r="J105" s="150">
        <v>2.5256830711930349</v>
      </c>
      <c r="K105" s="151">
        <v>40.54319222407991</v>
      </c>
      <c r="L105" s="149">
        <v>1382.9977345912571</v>
      </c>
      <c r="M105" s="151">
        <v>13.458654281672617</v>
      </c>
      <c r="N105" s="151">
        <v>118.02867504021741</v>
      </c>
      <c r="O105" s="150">
        <v>0.10971595043448348</v>
      </c>
      <c r="P105" s="150">
        <v>0.45159339312343033</v>
      </c>
      <c r="Q105" s="152">
        <v>7.1170860961773429E-3</v>
      </c>
      <c r="R105" s="150">
        <v>0.45237581850405578</v>
      </c>
      <c r="S105" s="152">
        <v>1.4986616005722774E-2</v>
      </c>
    </row>
    <row r="106" spans="1:19">
      <c r="A106" s="148" t="s">
        <v>524</v>
      </c>
      <c r="B106" s="145">
        <v>89</v>
      </c>
      <c r="C106" s="148" t="s">
        <v>619</v>
      </c>
      <c r="D106" s="148" t="s">
        <v>250</v>
      </c>
      <c r="E106" s="149">
        <v>165.73098389187567</v>
      </c>
      <c r="F106" s="149">
        <v>434.22794141852506</v>
      </c>
      <c r="G106" s="149">
        <v>134.17298803556577</v>
      </c>
      <c r="H106" s="149">
        <v>383.63712674004569</v>
      </c>
      <c r="I106" s="149">
        <v>1427.6408239561381</v>
      </c>
      <c r="J106" s="150">
        <v>1.6961141005989395</v>
      </c>
      <c r="K106" s="151">
        <v>54.032327520096182</v>
      </c>
      <c r="L106" s="149">
        <v>1060.73711827749</v>
      </c>
      <c r="M106" s="151">
        <v>13.216866543883295</v>
      </c>
      <c r="N106" s="151">
        <v>113.10051821645327</v>
      </c>
      <c r="O106" s="150">
        <v>9.3518260652330903E-2</v>
      </c>
      <c r="P106" s="150">
        <v>1.1065019203028261</v>
      </c>
      <c r="Q106" s="152">
        <v>2.6943290269272682E-3</v>
      </c>
      <c r="R106" s="150">
        <v>0.2791216632402459</v>
      </c>
      <c r="S106" s="152">
        <v>4.1172189685065613E-2</v>
      </c>
    </row>
    <row r="107" spans="1:19">
      <c r="A107" s="148" t="s">
        <v>525</v>
      </c>
      <c r="B107" s="145">
        <v>90</v>
      </c>
      <c r="C107" s="148" t="s">
        <v>619</v>
      </c>
      <c r="D107" s="148" t="s">
        <v>250</v>
      </c>
      <c r="E107" s="149">
        <v>150.55297074621942</v>
      </c>
      <c r="F107" s="149">
        <v>402.82796563928832</v>
      </c>
      <c r="G107" s="149">
        <v>164.13440677244441</v>
      </c>
      <c r="H107" s="149">
        <v>260.2647308811006</v>
      </c>
      <c r="I107" s="149">
        <v>1349.1232221175762</v>
      </c>
      <c r="J107" s="150">
        <v>1.3970977034129541</v>
      </c>
      <c r="K107" s="151">
        <v>78.034672138286439</v>
      </c>
      <c r="L107" s="149">
        <v>945.77244689625979</v>
      </c>
      <c r="M107" s="151">
        <v>10.357620155071523</v>
      </c>
      <c r="N107" s="151">
        <v>105.92146884590809</v>
      </c>
      <c r="O107" s="150">
        <v>6.3637047907457722E-2</v>
      </c>
      <c r="P107" s="150">
        <v>0.95731631050181165</v>
      </c>
      <c r="Q107" s="152">
        <v>1.8347916119699033E-3</v>
      </c>
      <c r="R107" s="150">
        <v>0.12138965623775462</v>
      </c>
      <c r="S107" s="152">
        <v>7.9813146276445732E-3</v>
      </c>
    </row>
    <row r="108" spans="1:19">
      <c r="A108" s="148" t="s">
        <v>526</v>
      </c>
      <c r="B108" s="145">
        <v>94</v>
      </c>
      <c r="C108" s="148" t="s">
        <v>619</v>
      </c>
      <c r="D108" s="148" t="s">
        <v>250</v>
      </c>
      <c r="E108" s="149">
        <v>276.40699073369143</v>
      </c>
      <c r="F108" s="149">
        <v>382.35404318422263</v>
      </c>
      <c r="G108" s="149">
        <v>116.37073624768539</v>
      </c>
      <c r="H108" s="149">
        <v>776.56134162327726</v>
      </c>
      <c r="I108" s="149">
        <v>1447.8739765307548</v>
      </c>
      <c r="J108" s="150">
        <v>1.9328730764706747</v>
      </c>
      <c r="K108" s="151">
        <v>40.93598379000175</v>
      </c>
      <c r="L108" s="149">
        <v>1180.6593233450071</v>
      </c>
      <c r="M108" s="151">
        <v>11.472169747748532</v>
      </c>
      <c r="N108" s="151">
        <v>126.73089299383165</v>
      </c>
      <c r="O108" s="150">
        <v>5.6551774891887507E-2</v>
      </c>
      <c r="P108" s="150">
        <v>0.5084245808927339</v>
      </c>
      <c r="Q108" s="152">
        <v>2.2891933611568099E-3</v>
      </c>
      <c r="R108" s="150">
        <v>0.18962111251461916</v>
      </c>
      <c r="S108" s="152">
        <v>1.4397527327903184E-2</v>
      </c>
    </row>
    <row r="109" spans="1:19">
      <c r="A109" s="148" t="s">
        <v>527</v>
      </c>
      <c r="B109" s="145">
        <v>95</v>
      </c>
      <c r="C109" s="148" t="s">
        <v>619</v>
      </c>
      <c r="D109" s="148" t="s">
        <v>250</v>
      </c>
      <c r="E109" s="149">
        <v>136.52022560463689</v>
      </c>
      <c r="F109" s="149">
        <v>488.55382424478046</v>
      </c>
      <c r="G109" s="149">
        <v>148.88169183189592</v>
      </c>
      <c r="H109" s="149">
        <v>628.25640379041613</v>
      </c>
      <c r="I109" s="149">
        <v>1515.102983838565</v>
      </c>
      <c r="J109" s="150">
        <v>3.6974002393106531</v>
      </c>
      <c r="K109" s="151">
        <v>59.76159129244116</v>
      </c>
      <c r="L109" s="149">
        <v>1794.3050359871543</v>
      </c>
      <c r="M109" s="151">
        <v>10.682463859359455</v>
      </c>
      <c r="N109" s="151">
        <v>119.08102106697928</v>
      </c>
      <c r="O109" s="150">
        <v>9.105061929011915E-2</v>
      </c>
      <c r="P109" s="150">
        <v>0.76590801452127799</v>
      </c>
      <c r="Q109" s="152">
        <v>6.3140620098322813E-3</v>
      </c>
      <c r="R109" s="150">
        <v>0.26863069602282053</v>
      </c>
      <c r="S109" s="152">
        <v>2.0531605071738256E-2</v>
      </c>
    </row>
    <row r="110" spans="1:19">
      <c r="A110" s="148" t="s">
        <v>528</v>
      </c>
      <c r="B110" s="145">
        <v>96</v>
      </c>
      <c r="C110" s="148" t="s">
        <v>619</v>
      </c>
      <c r="D110" s="148" t="s">
        <v>250</v>
      </c>
      <c r="E110" s="149">
        <v>127.59843594378225</v>
      </c>
      <c r="F110" s="149">
        <v>211.01136148111658</v>
      </c>
      <c r="G110" s="149">
        <v>118.84064025892118</v>
      </c>
      <c r="H110" s="149">
        <v>217.26206667586911</v>
      </c>
      <c r="I110" s="149">
        <v>768.30106738293352</v>
      </c>
      <c r="J110" s="150">
        <v>1.0540139065334562</v>
      </c>
      <c r="K110" s="151">
        <v>24.409606755535137</v>
      </c>
      <c r="L110" s="149">
        <v>805.00251171121442</v>
      </c>
      <c r="M110" s="151">
        <v>9.266367675185581</v>
      </c>
      <c r="N110" s="151">
        <v>118.61336590714004</v>
      </c>
      <c r="O110" s="150">
        <v>6.1768883249654134E-2</v>
      </c>
      <c r="P110" s="150">
        <v>1.1009875146327956</v>
      </c>
      <c r="Q110" s="152">
        <v>-2.6399684602710144E-3</v>
      </c>
      <c r="R110" s="150">
        <v>0.18976609090489471</v>
      </c>
      <c r="S110" s="152">
        <v>7.3265424250241566E-3</v>
      </c>
    </row>
    <row r="111" spans="1:19">
      <c r="A111" s="148" t="s">
        <v>529</v>
      </c>
      <c r="B111" s="145">
        <v>99</v>
      </c>
      <c r="C111" s="148" t="s">
        <v>619</v>
      </c>
      <c r="D111" s="148" t="s">
        <v>250</v>
      </c>
      <c r="E111" s="149">
        <v>116.64014154154808</v>
      </c>
      <c r="F111" s="149">
        <v>208.13647186791925</v>
      </c>
      <c r="G111" s="149">
        <v>134.5016954564816</v>
      </c>
      <c r="H111" s="149">
        <v>305.92988771281699</v>
      </c>
      <c r="I111" s="149">
        <v>650.9417659414479</v>
      </c>
      <c r="J111" s="150">
        <v>1.5425565241945161</v>
      </c>
      <c r="K111" s="151">
        <v>29.329927837494782</v>
      </c>
      <c r="L111" s="149">
        <v>1480.9641740237294</v>
      </c>
      <c r="M111" s="151">
        <v>11.90201773442104</v>
      </c>
      <c r="N111" s="151">
        <v>107.36949776839953</v>
      </c>
      <c r="O111" s="150">
        <v>7.3128356402825584E-2</v>
      </c>
      <c r="P111" s="150">
        <v>0.73273873411319357</v>
      </c>
      <c r="Q111" s="152">
        <v>1.9193761153300435E-3</v>
      </c>
      <c r="R111" s="150">
        <v>0.26603493331078154</v>
      </c>
      <c r="S111" s="152">
        <v>1.1617478809982859E-2</v>
      </c>
    </row>
    <row r="112" spans="1:19">
      <c r="A112" s="148" t="s">
        <v>530</v>
      </c>
      <c r="B112" s="145">
        <v>102</v>
      </c>
      <c r="C112" s="148" t="s">
        <v>619</v>
      </c>
      <c r="D112" s="148" t="s">
        <v>250</v>
      </c>
      <c r="E112" s="149">
        <v>232.73347277585304</v>
      </c>
      <c r="F112" s="149">
        <v>609.03687805788491</v>
      </c>
      <c r="G112" s="149">
        <v>120.97417797698098</v>
      </c>
      <c r="H112" s="149">
        <v>413.14245484881292</v>
      </c>
      <c r="I112" s="149">
        <v>1751.908952779218</v>
      </c>
      <c r="J112" s="150">
        <v>3.1239446799324195</v>
      </c>
      <c r="K112" s="151">
        <v>97.628137404805159</v>
      </c>
      <c r="L112" s="149">
        <v>1911.7989626286076</v>
      </c>
      <c r="M112" s="151">
        <v>10.16123769264188</v>
      </c>
      <c r="N112" s="151">
        <v>116.91843096568789</v>
      </c>
      <c r="O112" s="150">
        <v>0.10190697998854834</v>
      </c>
      <c r="P112" s="150">
        <v>1.0243787177616499</v>
      </c>
      <c r="Q112" s="152">
        <v>7.1715412973771984E-3</v>
      </c>
      <c r="R112" s="150">
        <v>0.39696116203168041</v>
      </c>
      <c r="S112" s="152">
        <v>3.6762918489561612E-2</v>
      </c>
    </row>
    <row r="113" spans="1:19">
      <c r="A113" s="148" t="s">
        <v>531</v>
      </c>
      <c r="B113" s="145">
        <v>103</v>
      </c>
      <c r="C113" s="148" t="s">
        <v>619</v>
      </c>
      <c r="D113" s="148" t="s">
        <v>250</v>
      </c>
      <c r="E113" s="149">
        <v>197.83310753090325</v>
      </c>
      <c r="F113" s="149">
        <v>629.86248573207581</v>
      </c>
      <c r="G113" s="149">
        <v>97.630586196625671</v>
      </c>
      <c r="H113" s="149">
        <v>393.05792118627255</v>
      </c>
      <c r="I113" s="149">
        <v>1984.2833196647971</v>
      </c>
      <c r="J113" s="150">
        <v>2.2281115432789944</v>
      </c>
      <c r="K113" s="151">
        <v>99.351473295587709</v>
      </c>
      <c r="L113" s="149">
        <v>1391.7628534580813</v>
      </c>
      <c r="M113" s="151">
        <v>11.27048298896824</v>
      </c>
      <c r="N113" s="151">
        <v>118.3264048673483</v>
      </c>
      <c r="O113" s="150">
        <v>6.0876869340894209E-2</v>
      </c>
      <c r="P113" s="150">
        <v>0.95797495750439587</v>
      </c>
      <c r="Q113" s="152">
        <v>8.3158357060624695E-3</v>
      </c>
      <c r="R113" s="150">
        <v>0.40448993993491511</v>
      </c>
      <c r="S113" s="152">
        <v>1.248639118748527E-2</v>
      </c>
    </row>
    <row r="114" spans="1:19">
      <c r="A114" s="148" t="s">
        <v>532</v>
      </c>
      <c r="B114" s="145">
        <v>104</v>
      </c>
      <c r="C114" s="148" t="s">
        <v>619</v>
      </c>
      <c r="D114" s="148" t="s">
        <v>250</v>
      </c>
      <c r="E114" s="149">
        <v>182.02245370007068</v>
      </c>
      <c r="F114" s="149">
        <v>433.49287832870664</v>
      </c>
      <c r="G114" s="149">
        <v>192.50833917439704</v>
      </c>
      <c r="H114" s="149">
        <v>593.36257850289371</v>
      </c>
      <c r="I114" s="149">
        <v>1474.3925256188365</v>
      </c>
      <c r="J114" s="150">
        <v>1.7666247401372965</v>
      </c>
      <c r="K114" s="151">
        <v>36.756087337158888</v>
      </c>
      <c r="L114" s="149">
        <v>1003.8736277741473</v>
      </c>
      <c r="M114" s="151">
        <v>14.536632202183561</v>
      </c>
      <c r="N114" s="151">
        <v>136.10320171105386</v>
      </c>
      <c r="O114" s="150">
        <v>5.4354275520347023E-2</v>
      </c>
      <c r="P114" s="150">
        <v>0.45499903981400691</v>
      </c>
      <c r="Q114" s="152">
        <v>7.1738647872950211E-3</v>
      </c>
      <c r="R114" s="150">
        <v>0.2260557508150384</v>
      </c>
      <c r="S114" s="152">
        <v>1.1006687464751141E-2</v>
      </c>
    </row>
    <row r="115" spans="1:19">
      <c r="A115" s="148" t="s">
        <v>533</v>
      </c>
      <c r="B115" s="145">
        <v>108</v>
      </c>
      <c r="C115" s="148" t="s">
        <v>619</v>
      </c>
      <c r="D115" s="148" t="s">
        <v>250</v>
      </c>
      <c r="E115" s="149">
        <v>313.47347346032382</v>
      </c>
      <c r="F115" s="149">
        <v>392.775867601941</v>
      </c>
      <c r="G115" s="149">
        <v>141.46727713200713</v>
      </c>
      <c r="H115" s="149">
        <v>433.95772377366194</v>
      </c>
      <c r="I115" s="149">
        <v>1077.1198570329818</v>
      </c>
      <c r="J115" s="150">
        <v>2.1749611814128391</v>
      </c>
      <c r="K115" s="151">
        <v>32.801442684940412</v>
      </c>
      <c r="L115" s="149">
        <v>1178.5786460674358</v>
      </c>
      <c r="M115" s="151">
        <v>11.321191740176101</v>
      </c>
      <c r="N115" s="151">
        <v>109.25922193991207</v>
      </c>
      <c r="O115" s="150">
        <v>6.8237018632950092E-2</v>
      </c>
      <c r="P115" s="150">
        <v>1.0456472802057821</v>
      </c>
      <c r="Q115" s="152">
        <v>5.3258027045345983E-3</v>
      </c>
      <c r="R115" s="150">
        <v>0.28692902040994694</v>
      </c>
      <c r="S115" s="152">
        <v>6.6733445940071676E-2</v>
      </c>
    </row>
    <row r="116" spans="1:19">
      <c r="A116" s="148" t="s">
        <v>534</v>
      </c>
      <c r="B116" s="145">
        <v>109</v>
      </c>
      <c r="C116" s="148" t="s">
        <v>619</v>
      </c>
      <c r="D116" s="148" t="s">
        <v>250</v>
      </c>
      <c r="E116" s="149">
        <v>333.05077766285171</v>
      </c>
      <c r="F116" s="149">
        <v>445.7951805298149</v>
      </c>
      <c r="G116" s="149">
        <v>120.16878056289508</v>
      </c>
      <c r="H116" s="149">
        <v>347.00919887807464</v>
      </c>
      <c r="I116" s="149">
        <v>1211.515570483748</v>
      </c>
      <c r="J116" s="150">
        <v>1.8081558435175535</v>
      </c>
      <c r="K116" s="151">
        <v>68.945965364827359</v>
      </c>
      <c r="L116" s="149">
        <v>1089.4463022469674</v>
      </c>
      <c r="M116" s="151">
        <v>10.732009483540226</v>
      </c>
      <c r="N116" s="151">
        <v>122.71166804687451</v>
      </c>
      <c r="O116" s="150">
        <v>5.7304879279490892E-2</v>
      </c>
      <c r="P116" s="150">
        <v>0.88866978152807463</v>
      </c>
      <c r="Q116" s="152">
        <v>2.8796914774554348E-3</v>
      </c>
      <c r="R116" s="150">
        <v>0.7497083177275774</v>
      </c>
      <c r="S116" s="152">
        <v>1.4442985896374112E-2</v>
      </c>
    </row>
    <row r="117" spans="1:19">
      <c r="A117" s="148" t="s">
        <v>535</v>
      </c>
      <c r="B117" s="145">
        <v>111</v>
      </c>
      <c r="C117" s="148" t="s">
        <v>619</v>
      </c>
      <c r="D117" s="148" t="s">
        <v>250</v>
      </c>
      <c r="E117" s="149">
        <v>557.81442839966292</v>
      </c>
      <c r="F117" s="149">
        <v>540.83875487532316</v>
      </c>
      <c r="G117" s="149">
        <v>128.21131536922857</v>
      </c>
      <c r="H117" s="149">
        <v>1342.5335553822847</v>
      </c>
      <c r="I117" s="149">
        <v>1707.083040277224</v>
      </c>
      <c r="J117" s="150">
        <v>2.3552680793454215</v>
      </c>
      <c r="K117" s="151">
        <v>52.282636307398427</v>
      </c>
      <c r="L117" s="149">
        <v>1286.8166299343575</v>
      </c>
      <c r="M117" s="151">
        <v>9.8776059734686275</v>
      </c>
      <c r="N117" s="151">
        <v>112.89629199806147</v>
      </c>
      <c r="O117" s="150">
        <v>5.9704990039114419E-2</v>
      </c>
      <c r="P117" s="150">
        <v>0.93007617704409717</v>
      </c>
      <c r="Q117" s="152">
        <v>3.1329573021033549E-3</v>
      </c>
      <c r="R117" s="150">
        <v>0.45977138848582566</v>
      </c>
      <c r="S117" s="152">
        <v>2.39708953477384E-2</v>
      </c>
    </row>
    <row r="118" spans="1:19">
      <c r="A118" s="148" t="s">
        <v>536</v>
      </c>
      <c r="B118" s="145">
        <v>115</v>
      </c>
      <c r="C118" s="148" t="s">
        <v>619</v>
      </c>
      <c r="D118" s="148" t="s">
        <v>250</v>
      </c>
      <c r="E118" s="149">
        <v>1008.9824118587228</v>
      </c>
      <c r="F118" s="149">
        <v>605.97615351470301</v>
      </c>
      <c r="G118" s="149">
        <v>213.20255011624903</v>
      </c>
      <c r="H118" s="149">
        <v>977.1376736461682</v>
      </c>
      <c r="I118" s="149">
        <v>1668.4342916689332</v>
      </c>
      <c r="J118" s="150">
        <v>1.7114288110244387</v>
      </c>
      <c r="K118" s="151">
        <v>72.916061720856177</v>
      </c>
      <c r="L118" s="149">
        <v>861.97479694698495</v>
      </c>
      <c r="M118" s="151">
        <v>7.976860353905824</v>
      </c>
      <c r="N118" s="151">
        <v>114.77086225718229</v>
      </c>
      <c r="O118" s="150">
        <v>6.1029790076268284E-2</v>
      </c>
      <c r="P118" s="150">
        <v>0.78077409336974757</v>
      </c>
      <c r="Q118" s="152">
        <v>1.3258733375645189E-3</v>
      </c>
      <c r="R118" s="150">
        <v>0.11884576495828379</v>
      </c>
      <c r="S118" s="152">
        <v>1.395798521717234E-2</v>
      </c>
    </row>
    <row r="119" spans="1:19">
      <c r="A119" s="148" t="s">
        <v>537</v>
      </c>
      <c r="B119" s="145">
        <v>116</v>
      </c>
      <c r="C119" s="148" t="s">
        <v>619</v>
      </c>
      <c r="D119" s="148" t="s">
        <v>250</v>
      </c>
      <c r="E119" s="149">
        <v>746.57343146056223</v>
      </c>
      <c r="F119" s="149">
        <v>609.15552712189935</v>
      </c>
      <c r="G119" s="149">
        <v>117.57485399464665</v>
      </c>
      <c r="H119" s="149">
        <v>953.59636514627095</v>
      </c>
      <c r="I119" s="149">
        <v>2136.6929874064613</v>
      </c>
      <c r="J119" s="150">
        <v>1.7311934463268441</v>
      </c>
      <c r="K119" s="151">
        <v>48.356322767143439</v>
      </c>
      <c r="L119" s="149">
        <v>799.98621018185941</v>
      </c>
      <c r="M119" s="151">
        <v>10.878608353506156</v>
      </c>
      <c r="N119" s="151">
        <v>121.93987402083272</v>
      </c>
      <c r="O119" s="150">
        <v>0.10211722611119896</v>
      </c>
      <c r="P119" s="150">
        <v>0.88911037371436308</v>
      </c>
      <c r="Q119" s="152">
        <v>3.3333433183373733E-3</v>
      </c>
      <c r="R119" s="150">
        <v>0.40448550505125536</v>
      </c>
      <c r="S119" s="152">
        <v>2.5964598563930685E-2</v>
      </c>
    </row>
    <row r="120" spans="1:19">
      <c r="A120" s="148" t="s">
        <v>538</v>
      </c>
      <c r="B120" s="145">
        <v>117</v>
      </c>
      <c r="C120" s="148" t="s">
        <v>619</v>
      </c>
      <c r="D120" s="148" t="s">
        <v>250</v>
      </c>
      <c r="E120" s="149">
        <v>187.60777649719677</v>
      </c>
      <c r="F120" s="149">
        <v>276.0309795695282</v>
      </c>
      <c r="G120" s="149">
        <v>120.28324540268262</v>
      </c>
      <c r="H120" s="149">
        <v>480.44533428660208</v>
      </c>
      <c r="I120" s="149">
        <v>978.83755879314583</v>
      </c>
      <c r="J120" s="150">
        <v>1.728721092778428</v>
      </c>
      <c r="K120" s="151">
        <v>33.626829210445806</v>
      </c>
      <c r="L120" s="149">
        <v>967.71501254542397</v>
      </c>
      <c r="M120" s="151">
        <v>12.821327179571455</v>
      </c>
      <c r="N120" s="151">
        <v>130.97000252507084</v>
      </c>
      <c r="O120" s="150">
        <v>7.554409066154226E-2</v>
      </c>
      <c r="P120" s="150">
        <v>0.89926089321875657</v>
      </c>
      <c r="Q120" s="152">
        <v>1.0614350196391304E-2</v>
      </c>
      <c r="R120" s="150">
        <v>0.52056147846482326</v>
      </c>
      <c r="S120" s="152">
        <v>1.2308327898528927E-2</v>
      </c>
    </row>
    <row r="121" spans="1:19">
      <c r="A121" s="148" t="s">
        <v>539</v>
      </c>
      <c r="B121" s="145">
        <v>120</v>
      </c>
      <c r="C121" s="148" t="s">
        <v>619</v>
      </c>
      <c r="D121" s="148" t="s">
        <v>250</v>
      </c>
      <c r="E121" s="149">
        <v>146.81131955407548</v>
      </c>
      <c r="F121" s="149">
        <v>335.63726364267279</v>
      </c>
      <c r="G121" s="149">
        <v>118.72067412431734</v>
      </c>
      <c r="H121" s="149">
        <v>356.18383740011581</v>
      </c>
      <c r="I121" s="149">
        <v>1201.1458070273857</v>
      </c>
      <c r="J121" s="150">
        <v>2.1136544479128703</v>
      </c>
      <c r="K121" s="151">
        <v>35.820911591218547</v>
      </c>
      <c r="L121" s="149">
        <v>1273.2440892550621</v>
      </c>
      <c r="M121" s="151">
        <v>12.680663123756036</v>
      </c>
      <c r="N121" s="151">
        <v>114.58908938550776</v>
      </c>
      <c r="O121" s="150">
        <v>5.6880408888458529E-2</v>
      </c>
      <c r="P121" s="150">
        <v>0.95490617808658929</v>
      </c>
      <c r="Q121" s="152">
        <v>7.4890968728709645E-3</v>
      </c>
      <c r="R121" s="150">
        <v>0.45823961944128139</v>
      </c>
      <c r="S121" s="152">
        <v>2.7813151670816504E-2</v>
      </c>
    </row>
    <row r="122" spans="1:19">
      <c r="A122" s="148" t="s">
        <v>540</v>
      </c>
      <c r="B122" s="145">
        <v>121</v>
      </c>
      <c r="C122" s="148" t="s">
        <v>619</v>
      </c>
      <c r="D122" s="148" t="s">
        <v>250</v>
      </c>
      <c r="E122" s="149">
        <v>766.25104376591776</v>
      </c>
      <c r="F122" s="149">
        <v>758.25574451557691</v>
      </c>
      <c r="G122" s="149">
        <v>119.75278100400897</v>
      </c>
      <c r="H122" s="149">
        <v>912.76954000250339</v>
      </c>
      <c r="I122" s="149">
        <v>2510.0769212565724</v>
      </c>
      <c r="J122" s="150">
        <v>2.6011462743594467</v>
      </c>
      <c r="K122" s="151">
        <v>72.503441842042534</v>
      </c>
      <c r="L122" s="149">
        <v>1201.4674726533756</v>
      </c>
      <c r="M122" s="151">
        <v>11.330018580319535</v>
      </c>
      <c r="N122" s="151">
        <v>115.73997282937658</v>
      </c>
      <c r="O122" s="150">
        <v>0.10269409965340459</v>
      </c>
      <c r="P122" s="150">
        <v>1.1735107097032633</v>
      </c>
      <c r="Q122" s="152">
        <v>7.4901342959234661E-3</v>
      </c>
      <c r="R122" s="150">
        <v>0.31119477976058429</v>
      </c>
      <c r="S122" s="152">
        <v>3.6136714742748738E-2</v>
      </c>
    </row>
    <row r="123" spans="1:19">
      <c r="A123" s="148" t="s">
        <v>541</v>
      </c>
      <c r="B123" s="145">
        <v>123</v>
      </c>
      <c r="C123" s="148" t="s">
        <v>619</v>
      </c>
      <c r="D123" s="148" t="s">
        <v>250</v>
      </c>
      <c r="E123" s="149">
        <v>271.11539093513051</v>
      </c>
      <c r="F123" s="149">
        <v>498.68931696862268</v>
      </c>
      <c r="G123" s="149">
        <v>122.49598968202254</v>
      </c>
      <c r="H123" s="149">
        <v>494.24863105751882</v>
      </c>
      <c r="I123" s="149">
        <v>1922.6212147663236</v>
      </c>
      <c r="J123" s="150">
        <v>2.2917181446026293</v>
      </c>
      <c r="K123" s="151">
        <v>74.168223682276178</v>
      </c>
      <c r="L123" s="149">
        <v>1345.4033727910512</v>
      </c>
      <c r="M123" s="151">
        <v>13.12058729982852</v>
      </c>
      <c r="N123" s="151">
        <v>124.16452136507819</v>
      </c>
      <c r="O123" s="150">
        <v>5.8333521267492791E-2</v>
      </c>
      <c r="P123" s="150">
        <v>0.87145623773937986</v>
      </c>
      <c r="Q123" s="152">
        <v>5.8567693027840378E-3</v>
      </c>
      <c r="R123" s="150">
        <v>0.24088573270403227</v>
      </c>
      <c r="S123" s="152">
        <v>2.5011964054179929E-2</v>
      </c>
    </row>
    <row r="124" spans="1:19">
      <c r="A124" s="148" t="s">
        <v>542</v>
      </c>
      <c r="B124" s="145">
        <v>124</v>
      </c>
      <c r="C124" s="148" t="s">
        <v>619</v>
      </c>
      <c r="D124" s="148" t="s">
        <v>250</v>
      </c>
      <c r="E124" s="149">
        <v>450.75317892913324</v>
      </c>
      <c r="F124" s="149">
        <v>636.88666238380665</v>
      </c>
      <c r="G124" s="149">
        <v>137.550918950019</v>
      </c>
      <c r="H124" s="149">
        <v>750.11256111133628</v>
      </c>
      <c r="I124" s="149">
        <v>2183.8204090825366</v>
      </c>
      <c r="J124" s="150">
        <v>2.0119505851953807</v>
      </c>
      <c r="K124" s="151">
        <v>86.502273174847929</v>
      </c>
      <c r="L124" s="149">
        <v>1329.3137811238189</v>
      </c>
      <c r="M124" s="151">
        <v>11.994148173983879</v>
      </c>
      <c r="N124" s="151">
        <v>130.80050904814232</v>
      </c>
      <c r="O124" s="150">
        <v>7.6264811712787595E-2</v>
      </c>
      <c r="P124" s="150">
        <v>0.88460438088920912</v>
      </c>
      <c r="Q124" s="152">
        <v>3.1337102696164867E-3</v>
      </c>
      <c r="R124" s="150">
        <v>0.23513992374241899</v>
      </c>
      <c r="S124" s="152">
        <v>2.0060282054850522E-2</v>
      </c>
    </row>
    <row r="125" spans="1:19">
      <c r="A125" s="148" t="s">
        <v>543</v>
      </c>
      <c r="B125" s="145">
        <v>126</v>
      </c>
      <c r="C125" s="148" t="s">
        <v>619</v>
      </c>
      <c r="D125" s="148" t="s">
        <v>250</v>
      </c>
      <c r="E125" s="149">
        <v>373.0899341998836</v>
      </c>
      <c r="F125" s="149">
        <v>390.35886012971508</v>
      </c>
      <c r="G125" s="149">
        <v>137.42544188586442</v>
      </c>
      <c r="H125" s="149">
        <v>353.89972134151367</v>
      </c>
      <c r="I125" s="149">
        <v>1220.5885565469907</v>
      </c>
      <c r="J125" s="150">
        <v>1.5537880687442349</v>
      </c>
      <c r="K125" s="151">
        <v>43.172651271896626</v>
      </c>
      <c r="L125" s="149">
        <v>817.33423910247996</v>
      </c>
      <c r="M125" s="151">
        <v>10.125684761345104</v>
      </c>
      <c r="N125" s="151">
        <v>114.19400450285082</v>
      </c>
      <c r="O125" s="150">
        <v>3.8928157942793251E-2</v>
      </c>
      <c r="P125" s="150">
        <v>1.12458791358625</v>
      </c>
      <c r="Q125" s="152">
        <v>2.6739553362004013E-3</v>
      </c>
      <c r="R125" s="150">
        <v>0.34723133543412155</v>
      </c>
      <c r="S125" s="152">
        <v>6.5710671321482133E-3</v>
      </c>
    </row>
    <row r="126" spans="1:19">
      <c r="A126" s="148" t="s">
        <v>544</v>
      </c>
      <c r="B126" s="145">
        <v>127</v>
      </c>
      <c r="C126" s="148" t="s">
        <v>619</v>
      </c>
      <c r="D126" s="148" t="s">
        <v>250</v>
      </c>
      <c r="E126" s="149">
        <v>251.4431444807164</v>
      </c>
      <c r="F126" s="149">
        <v>396.6380556963806</v>
      </c>
      <c r="G126" s="149">
        <v>111.5123708607648</v>
      </c>
      <c r="H126" s="149">
        <v>423.10906887122457</v>
      </c>
      <c r="I126" s="149">
        <v>1460.6809682374624</v>
      </c>
      <c r="J126" s="150">
        <v>2.2293438925424223</v>
      </c>
      <c r="K126" s="151">
        <v>67.623011192882473</v>
      </c>
      <c r="L126" s="149">
        <v>1415.2926361365701</v>
      </c>
      <c r="M126" s="151">
        <v>11.515793026324793</v>
      </c>
      <c r="N126" s="151">
        <v>121.90576617018054</v>
      </c>
      <c r="O126" s="150">
        <v>6.8131152508445578E-2</v>
      </c>
      <c r="P126" s="150">
        <v>0.78663122038283817</v>
      </c>
      <c r="Q126" s="152">
        <v>2.2950038436167488E-3</v>
      </c>
      <c r="R126" s="150">
        <v>0.30562949861758204</v>
      </c>
      <c r="S126" s="152">
        <v>1.8173192518544944E-2</v>
      </c>
    </row>
    <row r="127" spans="1:19">
      <c r="A127" s="148" t="s">
        <v>545</v>
      </c>
      <c r="B127" s="145">
        <v>129</v>
      </c>
      <c r="C127" s="148" t="s">
        <v>619</v>
      </c>
      <c r="D127" s="148" t="s">
        <v>250</v>
      </c>
      <c r="E127" s="149">
        <v>228.65116133584667</v>
      </c>
      <c r="F127" s="149">
        <v>493.15879860540559</v>
      </c>
      <c r="G127" s="149">
        <v>123.48617599487434</v>
      </c>
      <c r="H127" s="149">
        <v>287.07355544729654</v>
      </c>
      <c r="I127" s="149">
        <v>1983.9873526349077</v>
      </c>
      <c r="J127" s="150">
        <v>1.440256861277537</v>
      </c>
      <c r="K127" s="151">
        <v>59.438490127784092</v>
      </c>
      <c r="L127" s="149">
        <v>855.04351572385451</v>
      </c>
      <c r="M127" s="151">
        <v>11.661986001158112</v>
      </c>
      <c r="N127" s="151">
        <v>113.77144374211724</v>
      </c>
      <c r="O127" s="150">
        <v>5.0711173238540803E-2</v>
      </c>
      <c r="P127" s="150">
        <v>0.9391956260534926</v>
      </c>
      <c r="Q127" s="152">
        <v>3.6249776547105121E-3</v>
      </c>
      <c r="R127" s="150">
        <v>2.0593540888830382</v>
      </c>
      <c r="S127" s="152">
        <v>1.5673523463335181E-2</v>
      </c>
    </row>
    <row r="128" spans="1:19">
      <c r="A128" s="148" t="s">
        <v>546</v>
      </c>
      <c r="B128" s="145">
        <v>130</v>
      </c>
      <c r="C128" s="148" t="s">
        <v>619</v>
      </c>
      <c r="D128" s="148" t="s">
        <v>250</v>
      </c>
      <c r="E128" s="149">
        <v>183.05246763547402</v>
      </c>
      <c r="F128" s="149">
        <v>430.06712705549796</v>
      </c>
      <c r="G128" s="149">
        <v>137.78378757046656</v>
      </c>
      <c r="H128" s="149">
        <v>457.70542907675303</v>
      </c>
      <c r="I128" s="149">
        <v>1178.6268356492396</v>
      </c>
      <c r="J128" s="150">
        <v>2.446642467504859</v>
      </c>
      <c r="K128" s="151">
        <v>51.434893121424984</v>
      </c>
      <c r="L128" s="149">
        <v>1512.4263318023868</v>
      </c>
      <c r="M128" s="151">
        <v>11.757636479440489</v>
      </c>
      <c r="N128" s="151">
        <v>121.58842764925383</v>
      </c>
      <c r="O128" s="150">
        <v>8.5256529956958371E-2</v>
      </c>
      <c r="P128" s="150">
        <v>0.780436544076889</v>
      </c>
      <c r="Q128" s="152">
        <v>5.0399278607920301E-3</v>
      </c>
      <c r="R128" s="150">
        <v>0.91394834665384905</v>
      </c>
      <c r="S128" s="152">
        <v>1.8614694121080164E-2</v>
      </c>
    </row>
    <row r="129" spans="1:19">
      <c r="A129" s="148" t="s">
        <v>547</v>
      </c>
      <c r="B129" s="145">
        <v>131</v>
      </c>
      <c r="C129" s="148" t="s">
        <v>619</v>
      </c>
      <c r="D129" s="148" t="s">
        <v>250</v>
      </c>
      <c r="E129" s="149">
        <v>398.68853842803549</v>
      </c>
      <c r="F129" s="149">
        <v>660.89558150876201</v>
      </c>
      <c r="G129" s="149">
        <v>103.75604611978687</v>
      </c>
      <c r="H129" s="149">
        <v>383.91116368382973</v>
      </c>
      <c r="I129" s="149">
        <v>1783.1845057242326</v>
      </c>
      <c r="J129" s="150">
        <v>2.4722421434645758</v>
      </c>
      <c r="K129" s="151">
        <v>89.952087508065333</v>
      </c>
      <c r="L129" s="149">
        <v>1373.7647676774027</v>
      </c>
      <c r="M129" s="151">
        <v>10.630759362377049</v>
      </c>
      <c r="N129" s="151">
        <v>117.1021330672624</v>
      </c>
      <c r="O129" s="150">
        <v>6.3404067415664955E-2</v>
      </c>
      <c r="P129" s="150">
        <v>1.0416150408616649</v>
      </c>
      <c r="Q129" s="152">
        <v>8.3881980518328448E-3</v>
      </c>
      <c r="R129" s="150">
        <v>0.43825273374222262</v>
      </c>
      <c r="S129" s="152">
        <v>1.5427013656010211E-2</v>
      </c>
    </row>
    <row r="130" spans="1:19">
      <c r="A130" s="148" t="s">
        <v>548</v>
      </c>
      <c r="B130" s="145">
        <v>132</v>
      </c>
      <c r="C130" s="148" t="s">
        <v>619</v>
      </c>
      <c r="D130" s="148" t="s">
        <v>250</v>
      </c>
      <c r="E130" s="149">
        <v>200.16619407652476</v>
      </c>
      <c r="F130" s="149">
        <v>389.08398817380618</v>
      </c>
      <c r="G130" s="149">
        <v>132.33360707368922</v>
      </c>
      <c r="H130" s="149">
        <v>383.21818862920856</v>
      </c>
      <c r="I130" s="149">
        <v>1269.0748715921147</v>
      </c>
      <c r="J130" s="150">
        <v>2.6886113983330278</v>
      </c>
      <c r="K130" s="151">
        <v>83.408834143680366</v>
      </c>
      <c r="L130" s="149">
        <v>1553.4604186781944</v>
      </c>
      <c r="M130" s="151">
        <v>15.768936552738865</v>
      </c>
      <c r="N130" s="151">
        <v>113.28773220839149</v>
      </c>
      <c r="O130" s="150">
        <v>6.7101301155509857E-2</v>
      </c>
      <c r="P130" s="150">
        <v>0.81902194315777221</v>
      </c>
      <c r="Q130" s="152">
        <v>1.8671200561887022E-2</v>
      </c>
      <c r="R130" s="150">
        <v>3.2686806615337889</v>
      </c>
      <c r="S130" s="152">
        <v>2.0697863774634586E-2</v>
      </c>
    </row>
    <row r="131" spans="1:19">
      <c r="A131" s="148" t="s">
        <v>549</v>
      </c>
      <c r="B131" s="145">
        <v>133</v>
      </c>
      <c r="C131" s="148" t="s">
        <v>619</v>
      </c>
      <c r="D131" s="148" t="s">
        <v>250</v>
      </c>
      <c r="E131" s="149">
        <v>130.18640916882828</v>
      </c>
      <c r="F131" s="149">
        <v>220.96916490724539</v>
      </c>
      <c r="G131" s="149">
        <v>120.74321197428787</v>
      </c>
      <c r="H131" s="149">
        <v>356.10630525251224</v>
      </c>
      <c r="I131" s="149">
        <v>721.70753808558879</v>
      </c>
      <c r="J131" s="150">
        <v>1.7702910972408896</v>
      </c>
      <c r="K131" s="151">
        <v>43.512780120447324</v>
      </c>
      <c r="L131" s="149">
        <v>1109.0824491907129</v>
      </c>
      <c r="M131" s="151">
        <v>10.958772188799799</v>
      </c>
      <c r="N131" s="151">
        <v>112.52703851118883</v>
      </c>
      <c r="O131" s="150">
        <v>3.6988240513506188E-2</v>
      </c>
      <c r="P131" s="150">
        <v>0.70724422868275261</v>
      </c>
      <c r="Q131" s="152">
        <v>3.0682608569643187E-3</v>
      </c>
      <c r="R131" s="150">
        <v>6.3582442170587212</v>
      </c>
      <c r="S131" s="152">
        <v>1.2863737777861014E-2</v>
      </c>
    </row>
    <row r="132" spans="1:19">
      <c r="A132" s="148" t="s">
        <v>550</v>
      </c>
      <c r="B132" s="145">
        <v>134</v>
      </c>
      <c r="C132" s="148" t="s">
        <v>619</v>
      </c>
      <c r="D132" s="148" t="s">
        <v>250</v>
      </c>
      <c r="E132" s="149">
        <v>347.14040416324929</v>
      </c>
      <c r="F132" s="149">
        <v>488.32493813835259</v>
      </c>
      <c r="G132" s="149">
        <v>131.51998645744595</v>
      </c>
      <c r="H132" s="149">
        <v>1020.5380904995151</v>
      </c>
      <c r="I132" s="149">
        <v>1707.4074046107735</v>
      </c>
      <c r="J132" s="150">
        <v>1.7046045780541725</v>
      </c>
      <c r="K132" s="151">
        <v>67.657716781417946</v>
      </c>
      <c r="L132" s="149">
        <v>1228.8755774786714</v>
      </c>
      <c r="M132" s="151">
        <v>10.431511634035644</v>
      </c>
      <c r="N132" s="151">
        <v>132.75378865557886</v>
      </c>
      <c r="O132" s="150">
        <v>6.8167354855202977E-2</v>
      </c>
      <c r="P132" s="150">
        <v>0.75335037837569196</v>
      </c>
      <c r="Q132" s="152">
        <v>3.7995185452000821E-3</v>
      </c>
      <c r="R132" s="150">
        <v>0.2567176691208175</v>
      </c>
      <c r="S132" s="152">
        <v>1.1746780609477297E-2</v>
      </c>
    </row>
    <row r="133" spans="1:19">
      <c r="A133" s="148" t="s">
        <v>551</v>
      </c>
      <c r="B133" s="145">
        <v>135</v>
      </c>
      <c r="C133" s="148" t="s">
        <v>619</v>
      </c>
      <c r="D133" s="148" t="s">
        <v>250</v>
      </c>
      <c r="E133" s="149">
        <v>166.21942849969599</v>
      </c>
      <c r="F133" s="149">
        <v>432.42836465165544</v>
      </c>
      <c r="G133" s="149">
        <v>111.56485274674486</v>
      </c>
      <c r="H133" s="149">
        <v>218.51591102814228</v>
      </c>
      <c r="I133" s="149">
        <v>1585.0392900108031</v>
      </c>
      <c r="J133" s="150">
        <v>1.5612254581138565</v>
      </c>
      <c r="K133" s="151">
        <v>59.846367767642121</v>
      </c>
      <c r="L133" s="149">
        <v>723.64771147192664</v>
      </c>
      <c r="M133" s="151">
        <v>11.116074132515061</v>
      </c>
      <c r="N133" s="151">
        <v>122.37152335272307</v>
      </c>
      <c r="O133" s="150">
        <v>6.1973664626701092E-2</v>
      </c>
      <c r="P133" s="150">
        <v>0.95070086851781199</v>
      </c>
      <c r="Q133" s="152">
        <v>6.1555565925915914E-4</v>
      </c>
      <c r="R133" s="150">
        <v>1.1661519373860307</v>
      </c>
      <c r="S133" s="152">
        <v>1.6149801744835206E-2</v>
      </c>
    </row>
    <row r="134" spans="1:19">
      <c r="A134" s="148" t="s">
        <v>552</v>
      </c>
      <c r="B134" s="145">
        <v>136</v>
      </c>
      <c r="C134" s="148" t="s">
        <v>619</v>
      </c>
      <c r="D134" s="148" t="s">
        <v>250</v>
      </c>
      <c r="E134" s="149">
        <v>733.92754862193442</v>
      </c>
      <c r="F134" s="149">
        <v>508.52137236524152</v>
      </c>
      <c r="G134" s="149">
        <v>149.72748495863064</v>
      </c>
      <c r="H134" s="149">
        <v>459.20063815075378</v>
      </c>
      <c r="I134" s="149">
        <v>1524.16315150015</v>
      </c>
      <c r="J134" s="150">
        <v>1.6443868427474404</v>
      </c>
      <c r="K134" s="151">
        <v>42.159931495602322</v>
      </c>
      <c r="L134" s="149">
        <v>899.0605401458871</v>
      </c>
      <c r="M134" s="151">
        <v>10.431845000637058</v>
      </c>
      <c r="N134" s="151">
        <v>125.12704711195269</v>
      </c>
      <c r="O134" s="150">
        <v>0.13485905368868775</v>
      </c>
      <c r="P134" s="150">
        <v>1.0917053520375395</v>
      </c>
      <c r="Q134" s="152">
        <v>3.1955045027438913E-3</v>
      </c>
      <c r="R134" s="150">
        <v>0.24120552925791366</v>
      </c>
      <c r="S134" s="152">
        <v>2.5152112995340856E-2</v>
      </c>
    </row>
    <row r="135" spans="1:19">
      <c r="A135" s="148" t="s">
        <v>553</v>
      </c>
      <c r="B135" s="145">
        <v>137</v>
      </c>
      <c r="C135" s="148" t="s">
        <v>619</v>
      </c>
      <c r="D135" s="148" t="s">
        <v>250</v>
      </c>
      <c r="E135" s="149">
        <v>644.5978387189864</v>
      </c>
      <c r="F135" s="149">
        <v>698.78147682286453</v>
      </c>
      <c r="G135" s="149">
        <v>131.81728707712739</v>
      </c>
      <c r="H135" s="149">
        <v>274.04172744512005</v>
      </c>
      <c r="I135" s="149">
        <v>1573.6458697639214</v>
      </c>
      <c r="J135" s="150">
        <v>4.4924077906494997</v>
      </c>
      <c r="K135" s="151">
        <v>81.689844565983478</v>
      </c>
      <c r="L135" s="149">
        <v>2115.8450793786769</v>
      </c>
      <c r="M135" s="151">
        <v>13.124068235475679</v>
      </c>
      <c r="N135" s="151">
        <v>115.55621144045941</v>
      </c>
      <c r="O135" s="150">
        <v>0.25295914216516041</v>
      </c>
      <c r="P135" s="150">
        <v>1.1279173203581176</v>
      </c>
      <c r="Q135" s="152">
        <v>3.6993367113964978E-3</v>
      </c>
      <c r="R135" s="150">
        <v>0.4193647422490554</v>
      </c>
      <c r="S135" s="152">
        <v>5.3435533545296607E-2</v>
      </c>
    </row>
    <row r="136" spans="1:19">
      <c r="A136" s="148" t="s">
        <v>554</v>
      </c>
      <c r="B136" s="145">
        <v>138</v>
      </c>
      <c r="C136" s="148" t="s">
        <v>619</v>
      </c>
      <c r="D136" s="148" t="s">
        <v>250</v>
      </c>
      <c r="E136" s="149">
        <v>414.96582272316317</v>
      </c>
      <c r="F136" s="149">
        <v>428.36766605658056</v>
      </c>
      <c r="G136" s="149">
        <v>115.03912211782338</v>
      </c>
      <c r="H136" s="149">
        <v>224.22489608638566</v>
      </c>
      <c r="I136" s="149">
        <v>1096.5311297585506</v>
      </c>
      <c r="J136" s="150">
        <v>1.3648234525164527</v>
      </c>
      <c r="K136" s="151">
        <v>30.494845569715594</v>
      </c>
      <c r="L136" s="149">
        <v>678.14101636619591</v>
      </c>
      <c r="M136" s="151">
        <v>9.9281585254459142</v>
      </c>
      <c r="N136" s="151">
        <v>104.33546728412874</v>
      </c>
      <c r="O136" s="150">
        <v>7.2850507580233398E-2</v>
      </c>
      <c r="P136" s="150">
        <v>1.0744474778459789</v>
      </c>
      <c r="Q136" s="152">
        <v>1.6582366774546164E-2</v>
      </c>
      <c r="R136" s="150">
        <v>0.648276413336764</v>
      </c>
      <c r="S136" s="152">
        <v>2.6531437792281985E-2</v>
      </c>
    </row>
    <row r="137" spans="1:19">
      <c r="A137" s="148" t="s">
        <v>555</v>
      </c>
      <c r="B137" s="145">
        <v>139</v>
      </c>
      <c r="C137" s="148" t="s">
        <v>619</v>
      </c>
      <c r="D137" s="148" t="s">
        <v>250</v>
      </c>
      <c r="E137" s="149">
        <v>97.646664333719869</v>
      </c>
      <c r="F137" s="149">
        <v>503.5980972887221</v>
      </c>
      <c r="G137" s="149">
        <v>127.0070745451748</v>
      </c>
      <c r="H137" s="149">
        <v>373.39779838047281</v>
      </c>
      <c r="I137" s="149">
        <v>2390.1844918524675</v>
      </c>
      <c r="J137" s="150">
        <v>4.3965234358677243</v>
      </c>
      <c r="K137" s="151">
        <v>94.998702897241074</v>
      </c>
      <c r="L137" s="149">
        <v>2090.4231127706607</v>
      </c>
      <c r="M137" s="151">
        <v>13.867469726075875</v>
      </c>
      <c r="N137" s="151">
        <v>127.54091033558122</v>
      </c>
      <c r="O137" s="150">
        <v>0.23989735678888602</v>
      </c>
      <c r="P137" s="150">
        <v>1.1813128425347579</v>
      </c>
      <c r="Q137" s="152">
        <v>2.0934099974107792E-2</v>
      </c>
      <c r="R137" s="150">
        <v>1.6323952868522793</v>
      </c>
      <c r="S137" s="152">
        <v>2.4599103105161127E-2</v>
      </c>
    </row>
    <row r="138" spans="1:19">
      <c r="A138" s="148" t="s">
        <v>556</v>
      </c>
      <c r="B138" s="145">
        <v>140</v>
      </c>
      <c r="C138" s="148" t="s">
        <v>619</v>
      </c>
      <c r="D138" s="148" t="s">
        <v>250</v>
      </c>
      <c r="E138" s="149">
        <v>69.124437787138774</v>
      </c>
      <c r="F138" s="149">
        <v>299.95605390173796</v>
      </c>
      <c r="G138" s="149">
        <v>99.008805512622232</v>
      </c>
      <c r="H138" s="149">
        <v>166.93978948443942</v>
      </c>
      <c r="I138" s="149">
        <v>1533.570977926516</v>
      </c>
      <c r="J138" s="150">
        <v>1.5786013451899752</v>
      </c>
      <c r="K138" s="151">
        <v>56.712039527351237</v>
      </c>
      <c r="L138" s="149">
        <v>793.71276770633722</v>
      </c>
      <c r="M138" s="151">
        <v>12.793183368756342</v>
      </c>
      <c r="N138" s="151">
        <v>133.84270668639505</v>
      </c>
      <c r="O138" s="150">
        <v>7.2406006119887928E-2</v>
      </c>
      <c r="P138" s="150">
        <v>0.99412986484309895</v>
      </c>
      <c r="Q138" s="152">
        <v>6.137920834715517E-3</v>
      </c>
      <c r="R138" s="150">
        <v>1.2433592654583498</v>
      </c>
      <c r="S138" s="152">
        <v>6.1090225866549611E-3</v>
      </c>
    </row>
    <row r="139" spans="1:19">
      <c r="A139" s="148" t="s">
        <v>557</v>
      </c>
      <c r="B139" s="145">
        <v>141</v>
      </c>
      <c r="C139" s="148" t="s">
        <v>619</v>
      </c>
      <c r="D139" s="148" t="s">
        <v>250</v>
      </c>
      <c r="E139" s="149">
        <v>408.85601829387849</v>
      </c>
      <c r="F139" s="149">
        <v>546.42693487385259</v>
      </c>
      <c r="G139" s="149">
        <v>230.16947047402172</v>
      </c>
      <c r="H139" s="149">
        <v>853.89201747103425</v>
      </c>
      <c r="I139" s="149">
        <v>1755.7302689760106</v>
      </c>
      <c r="J139" s="150">
        <v>1.8502291112598004</v>
      </c>
      <c r="K139" s="151">
        <v>97.975758184308532</v>
      </c>
      <c r="L139" s="149">
        <v>1261.2692458243969</v>
      </c>
      <c r="M139" s="151">
        <v>11.303078388845176</v>
      </c>
      <c r="N139" s="151">
        <v>111.30083414181557</v>
      </c>
      <c r="O139" s="150">
        <v>6.2647843973895931E-2</v>
      </c>
      <c r="P139" s="150">
        <v>0.88643162619598803</v>
      </c>
      <c r="Q139" s="152">
        <v>-5.0158424753030605E-4</v>
      </c>
      <c r="R139" s="150">
        <v>0.38603308920219093</v>
      </c>
      <c r="S139" s="152">
        <v>1.0003903077202995E-2</v>
      </c>
    </row>
    <row r="140" spans="1:19">
      <c r="A140" s="148" t="s">
        <v>558</v>
      </c>
      <c r="B140" s="145">
        <v>142</v>
      </c>
      <c r="C140" s="148" t="s">
        <v>619</v>
      </c>
      <c r="D140" s="148" t="s">
        <v>250</v>
      </c>
      <c r="E140" s="149">
        <v>462.43916640868122</v>
      </c>
      <c r="F140" s="149">
        <v>466.48353338868378</v>
      </c>
      <c r="G140" s="149">
        <v>171.99372587807557</v>
      </c>
      <c r="H140" s="149">
        <v>402.59259827413018</v>
      </c>
      <c r="I140" s="149">
        <v>1086.4861293935983</v>
      </c>
      <c r="J140" s="150">
        <v>1.7450863581270899</v>
      </c>
      <c r="K140" s="151">
        <v>41.272062858393227</v>
      </c>
      <c r="L140" s="149">
        <v>1011.4222496802954</v>
      </c>
      <c r="M140" s="151">
        <v>10.262751367904695</v>
      </c>
      <c r="N140" s="151">
        <v>120.2110218157183</v>
      </c>
      <c r="O140" s="150">
        <v>4.2446018425721883E-2</v>
      </c>
      <c r="P140" s="150">
        <v>0.83793234502470271</v>
      </c>
      <c r="Q140" s="152">
        <v>4.7423159833471749E-3</v>
      </c>
      <c r="R140" s="150">
        <v>1.8527097581310024</v>
      </c>
      <c r="S140" s="152">
        <v>9.2502713957780883E-3</v>
      </c>
    </row>
    <row r="141" spans="1:19">
      <c r="A141" s="148" t="s">
        <v>559</v>
      </c>
      <c r="B141" s="145">
        <v>145</v>
      </c>
      <c r="C141" s="148" t="s">
        <v>619</v>
      </c>
      <c r="D141" s="148" t="s">
        <v>250</v>
      </c>
      <c r="E141" s="149">
        <v>137.73231828842833</v>
      </c>
      <c r="F141" s="149">
        <v>399.04546364899971</v>
      </c>
      <c r="G141" s="149">
        <v>77.879038549827669</v>
      </c>
      <c r="H141" s="149">
        <v>269.29004582325081</v>
      </c>
      <c r="I141" s="149">
        <v>1254.1915209724143</v>
      </c>
      <c r="J141" s="150">
        <v>1.9338046619508644</v>
      </c>
      <c r="K141" s="151">
        <v>50.617161330634517</v>
      </c>
      <c r="L141" s="149">
        <v>1209.5135731619398</v>
      </c>
      <c r="M141" s="151">
        <v>8.862849163467164</v>
      </c>
      <c r="N141" s="151">
        <v>130.65416811276683</v>
      </c>
      <c r="O141" s="150">
        <v>0.37928663996706219</v>
      </c>
      <c r="P141" s="150">
        <v>0.69173640755660781</v>
      </c>
      <c r="Q141" s="152">
        <v>5.1688325794250331E-3</v>
      </c>
      <c r="R141" s="150">
        <v>1.0551370298019418</v>
      </c>
      <c r="S141" s="152">
        <v>1.634999095513082E-2</v>
      </c>
    </row>
    <row r="142" spans="1:19">
      <c r="A142" s="148" t="s">
        <v>560</v>
      </c>
      <c r="B142" s="145">
        <v>147</v>
      </c>
      <c r="C142" s="148" t="s">
        <v>619</v>
      </c>
      <c r="D142" s="148" t="s">
        <v>250</v>
      </c>
      <c r="E142" s="149">
        <v>98.772501528319538</v>
      </c>
      <c r="F142" s="149">
        <v>457.1880489448165</v>
      </c>
      <c r="G142" s="149">
        <v>81.156725911386346</v>
      </c>
      <c r="H142" s="149">
        <v>268.88428659722075</v>
      </c>
      <c r="I142" s="149">
        <v>1674.9177893948222</v>
      </c>
      <c r="J142" s="150">
        <v>2.1063520277989265</v>
      </c>
      <c r="K142" s="151">
        <v>70.040519176350742</v>
      </c>
      <c r="L142" s="149">
        <v>1374.4209561893813</v>
      </c>
      <c r="M142" s="151">
        <v>13.278072891758427</v>
      </c>
      <c r="N142" s="151">
        <v>119.2141360233546</v>
      </c>
      <c r="O142" s="150">
        <v>7.5200887578691394E-2</v>
      </c>
      <c r="P142" s="150">
        <v>0.95522733298360973</v>
      </c>
      <c r="Q142" s="152">
        <v>6.5592220451553274E-4</v>
      </c>
      <c r="R142" s="150">
        <v>0.28170620447530403</v>
      </c>
      <c r="S142" s="152">
        <v>1.5109023106881413E-2</v>
      </c>
    </row>
    <row r="143" spans="1:19">
      <c r="A143" s="148" t="s">
        <v>561</v>
      </c>
      <c r="B143" s="145">
        <v>148</v>
      </c>
      <c r="C143" s="148" t="s">
        <v>619</v>
      </c>
      <c r="D143" s="148" t="s">
        <v>250</v>
      </c>
      <c r="E143" s="149">
        <v>796.44408679052231</v>
      </c>
      <c r="F143" s="149">
        <v>436.02854659861242</v>
      </c>
      <c r="G143" s="149">
        <v>78.868619432897376</v>
      </c>
      <c r="H143" s="149">
        <v>533.27300902217644</v>
      </c>
      <c r="I143" s="149">
        <v>1571.6831791692009</v>
      </c>
      <c r="J143" s="150">
        <v>1.7963825118653272</v>
      </c>
      <c r="K143" s="151">
        <v>66.727341384770881</v>
      </c>
      <c r="L143" s="149">
        <v>1091.1072583909963</v>
      </c>
      <c r="M143" s="151">
        <v>11.515089601125268</v>
      </c>
      <c r="N143" s="151">
        <v>129.86161618950968</v>
      </c>
      <c r="O143" s="150">
        <v>6.1000846941405437E-2</v>
      </c>
      <c r="P143" s="150">
        <v>0.77429557257662085</v>
      </c>
      <c r="Q143" s="152">
        <v>5.4005748237866934E-3</v>
      </c>
      <c r="R143" s="150">
        <v>0.41935281527653834</v>
      </c>
      <c r="S143" s="152">
        <v>1.7674452171503693E-2</v>
      </c>
    </row>
    <row r="144" spans="1:19">
      <c r="A144" s="148" t="s">
        <v>562</v>
      </c>
      <c r="B144" s="145">
        <v>152</v>
      </c>
      <c r="C144" s="148" t="s">
        <v>619</v>
      </c>
      <c r="D144" s="148" t="s">
        <v>250</v>
      </c>
      <c r="E144" s="149">
        <v>236.84321868959211</v>
      </c>
      <c r="F144" s="149">
        <v>349.98983802317196</v>
      </c>
      <c r="G144" s="149">
        <v>281.69836782279947</v>
      </c>
      <c r="H144" s="149">
        <v>541.33664710664425</v>
      </c>
      <c r="I144" s="149">
        <v>632.53912682945497</v>
      </c>
      <c r="J144" s="150">
        <v>1.394290317200372</v>
      </c>
      <c r="K144" s="151">
        <v>39.258422766463205</v>
      </c>
      <c r="L144" s="149">
        <v>647.65073781277238</v>
      </c>
      <c r="M144" s="151">
        <v>12.393899469777438</v>
      </c>
      <c r="N144" s="151">
        <v>123.88449098249717</v>
      </c>
      <c r="O144" s="150">
        <v>5.7795745493325723E-2</v>
      </c>
      <c r="P144" s="150">
        <v>1.0132144327047123</v>
      </c>
      <c r="Q144" s="152">
        <v>8.8523149290074161E-3</v>
      </c>
      <c r="R144" s="150">
        <v>0.24250214437540257</v>
      </c>
      <c r="S144" s="152">
        <v>1.4290051574486401E-2</v>
      </c>
    </row>
    <row r="145" spans="1:19">
      <c r="A145" s="148" t="s">
        <v>563</v>
      </c>
      <c r="B145" s="145">
        <v>153</v>
      </c>
      <c r="C145" s="148" t="s">
        <v>619</v>
      </c>
      <c r="D145" s="148" t="s">
        <v>250</v>
      </c>
      <c r="E145" s="149">
        <v>120.44808148146375</v>
      </c>
      <c r="F145" s="149">
        <v>403.28622531264972</v>
      </c>
      <c r="G145" s="149">
        <v>156.06631691071055</v>
      </c>
      <c r="H145" s="149">
        <v>279.26514162727267</v>
      </c>
      <c r="I145" s="149">
        <v>1175.4856159179776</v>
      </c>
      <c r="J145" s="150">
        <v>2.1157652212852351</v>
      </c>
      <c r="K145" s="151">
        <v>46.399463234047076</v>
      </c>
      <c r="L145" s="149">
        <v>953.08905348447149</v>
      </c>
      <c r="M145" s="151">
        <v>10.358082413406292</v>
      </c>
      <c r="N145" s="151">
        <v>117.24791589753859</v>
      </c>
      <c r="O145" s="150">
        <v>0.12834789997961027</v>
      </c>
      <c r="P145" s="150">
        <v>1.1353193253167468</v>
      </c>
      <c r="Q145" s="152">
        <v>2.6976276470089418E-4</v>
      </c>
      <c r="R145" s="150">
        <v>0.26974516104268442</v>
      </c>
      <c r="S145" s="152">
        <v>2.391528887122114E-2</v>
      </c>
    </row>
    <row r="146" spans="1:19">
      <c r="A146" s="148" t="s">
        <v>564</v>
      </c>
      <c r="B146" s="145">
        <v>155</v>
      </c>
      <c r="C146" s="148" t="s">
        <v>619</v>
      </c>
      <c r="D146" s="148" t="s">
        <v>250</v>
      </c>
      <c r="E146" s="149">
        <v>255.80074196721074</v>
      </c>
      <c r="F146" s="149">
        <v>238.79551963961194</v>
      </c>
      <c r="G146" s="149">
        <v>109.19765185344073</v>
      </c>
      <c r="H146" s="149">
        <v>289.44513248373528</v>
      </c>
      <c r="I146" s="149">
        <v>848.15819568211771</v>
      </c>
      <c r="J146" s="150">
        <v>1.3099251491559791</v>
      </c>
      <c r="K146" s="151">
        <v>27.253658855589919</v>
      </c>
      <c r="L146" s="149">
        <v>1021.5825001593341</v>
      </c>
      <c r="M146" s="151">
        <v>11.579035737444677</v>
      </c>
      <c r="N146" s="151">
        <v>126.33537274965289</v>
      </c>
      <c r="O146" s="150">
        <v>3.9371764754095644E-2</v>
      </c>
      <c r="P146" s="150">
        <v>1.0887340500843063</v>
      </c>
      <c r="Q146" s="152">
        <v>6.198412175639767E-4</v>
      </c>
      <c r="R146" s="150">
        <v>0.79343662919493119</v>
      </c>
      <c r="S146" s="152">
        <v>8.0153469961145862E-3</v>
      </c>
    </row>
    <row r="147" spans="1:19">
      <c r="A147" s="148" t="s">
        <v>565</v>
      </c>
      <c r="B147" s="145">
        <v>156</v>
      </c>
      <c r="C147" s="148" t="s">
        <v>619</v>
      </c>
      <c r="D147" s="148" t="s">
        <v>250</v>
      </c>
      <c r="E147" s="149">
        <v>249.95756118329561</v>
      </c>
      <c r="F147" s="149">
        <v>534.08992870505756</v>
      </c>
      <c r="G147" s="149">
        <v>140.26014601512455</v>
      </c>
      <c r="H147" s="149">
        <v>686.6545940436414</v>
      </c>
      <c r="I147" s="149">
        <v>1665.9587319285242</v>
      </c>
      <c r="J147" s="150">
        <v>2.3262747295441684</v>
      </c>
      <c r="K147" s="151">
        <v>99.46410373217897</v>
      </c>
      <c r="L147" s="149">
        <v>1600.9582062716522</v>
      </c>
      <c r="M147" s="151">
        <v>11.003175157484351</v>
      </c>
      <c r="N147" s="151">
        <v>112.11375200983269</v>
      </c>
      <c r="O147" s="150">
        <v>8.9550260348396665E-2</v>
      </c>
      <c r="P147" s="150">
        <v>0.69474355918190145</v>
      </c>
      <c r="Q147" s="152">
        <v>1.0456959232329421E-2</v>
      </c>
      <c r="R147" s="150">
        <v>0.78081667452633252</v>
      </c>
      <c r="S147" s="152">
        <v>1.7904957061646201E-2</v>
      </c>
    </row>
    <row r="148" spans="1:19">
      <c r="A148" s="148" t="s">
        <v>566</v>
      </c>
      <c r="B148" s="145">
        <v>158</v>
      </c>
      <c r="C148" s="148" t="s">
        <v>619</v>
      </c>
      <c r="D148" s="148" t="s">
        <v>250</v>
      </c>
      <c r="E148" s="149">
        <v>454.19467010522743</v>
      </c>
      <c r="F148" s="149">
        <v>1311.4615562685829</v>
      </c>
      <c r="G148" s="149">
        <v>166.31899196707084</v>
      </c>
      <c r="H148" s="149">
        <v>1469.4849950726868</v>
      </c>
      <c r="I148" s="149">
        <v>3619.3722198944806</v>
      </c>
      <c r="J148" s="150">
        <v>2.6640162400301399</v>
      </c>
      <c r="K148" s="151">
        <v>188.46860390944801</v>
      </c>
      <c r="L148" s="149">
        <v>1738.0338353897621</v>
      </c>
      <c r="M148" s="151">
        <v>10.252566653725587</v>
      </c>
      <c r="N148" s="151">
        <v>105.36119258249813</v>
      </c>
      <c r="O148" s="150">
        <v>6.9826411613169242E-2</v>
      </c>
      <c r="P148" s="150">
        <v>0.82946097939651176</v>
      </c>
      <c r="Q148" s="152">
        <v>7.8180212386648011E-3</v>
      </c>
      <c r="R148" s="150">
        <v>0.61444807980725846</v>
      </c>
      <c r="S148" s="152">
        <v>1.7516897755030288E-2</v>
      </c>
    </row>
    <row r="149" spans="1:19">
      <c r="A149" s="148" t="s">
        <v>567</v>
      </c>
      <c r="B149" s="145">
        <v>107</v>
      </c>
      <c r="C149" s="148" t="s">
        <v>619</v>
      </c>
      <c r="D149" s="148" t="s">
        <v>250</v>
      </c>
      <c r="E149" s="149">
        <v>298.90526663740275</v>
      </c>
      <c r="F149" s="149">
        <v>596.67550673453309</v>
      </c>
      <c r="G149" s="149">
        <v>125.79432302146533</v>
      </c>
      <c r="H149" s="149">
        <v>374.93382106791688</v>
      </c>
      <c r="I149" s="149">
        <v>2165.4848820601474</v>
      </c>
      <c r="J149" s="150">
        <v>0.83354868447690345</v>
      </c>
      <c r="K149" s="151">
        <v>58.857795593616395</v>
      </c>
      <c r="L149" s="149">
        <v>500.15850977062377</v>
      </c>
      <c r="M149" s="151">
        <v>10.640506622798529</v>
      </c>
      <c r="N149" s="151">
        <v>98.808967422065862</v>
      </c>
      <c r="O149" s="150">
        <v>5.5532479092449627E-2</v>
      </c>
      <c r="P149" s="150">
        <v>0.94220667108063894</v>
      </c>
      <c r="Q149" s="152">
        <v>-1.1667571859868574E-2</v>
      </c>
      <c r="R149" s="150">
        <v>0.16238609328664863</v>
      </c>
      <c r="S149" s="152">
        <v>4.6008754773856943E-3</v>
      </c>
    </row>
    <row r="150" spans="1:19">
      <c r="A150" s="148"/>
      <c r="B150" s="145">
        <v>80</v>
      </c>
      <c r="C150" s="156" t="s">
        <v>620</v>
      </c>
      <c r="D150" s="148" t="s">
        <v>250</v>
      </c>
      <c r="E150" s="149">
        <v>132.35932272622881</v>
      </c>
      <c r="F150" s="149">
        <v>510.15927953598202</v>
      </c>
      <c r="G150" s="149">
        <v>84.535877765483647</v>
      </c>
      <c r="H150" s="149">
        <v>496.02434802993679</v>
      </c>
      <c r="I150" s="149">
        <v>1471.5749120527125</v>
      </c>
      <c r="J150" s="150">
        <v>1.6494177466722961</v>
      </c>
      <c r="K150" s="151">
        <v>53.539367616452608</v>
      </c>
      <c r="L150" s="149">
        <v>1092.4734315258474</v>
      </c>
      <c r="M150" s="151">
        <v>11.084974096188873</v>
      </c>
      <c r="N150" s="151">
        <v>118.4900962745341</v>
      </c>
      <c r="O150" s="150">
        <v>0.46909126365524406</v>
      </c>
      <c r="P150" s="150">
        <v>0.5109556305669346</v>
      </c>
      <c r="Q150" s="152">
        <v>1.1313729987302412E-2</v>
      </c>
      <c r="R150" s="152">
        <v>0.20359374990512968</v>
      </c>
      <c r="S150" s="152">
        <v>8.989808510908328E-3</v>
      </c>
    </row>
    <row r="151" spans="1:19">
      <c r="A151" s="148"/>
      <c r="B151" s="145">
        <v>92</v>
      </c>
      <c r="C151" s="156" t="s">
        <v>620</v>
      </c>
      <c r="D151" s="148" t="s">
        <v>250</v>
      </c>
      <c r="E151" s="149">
        <v>96.546779538484813</v>
      </c>
      <c r="F151" s="149">
        <v>274.28775386577968</v>
      </c>
      <c r="G151" s="149">
        <v>80.790875045052047</v>
      </c>
      <c r="H151" s="149">
        <v>171.29757635834017</v>
      </c>
      <c r="I151" s="149">
        <v>1002.0723200147856</v>
      </c>
      <c r="J151" s="150">
        <v>0.71569720279943772</v>
      </c>
      <c r="K151" s="151">
        <v>16.967572000266102</v>
      </c>
      <c r="L151" s="149">
        <v>421.33418018354394</v>
      </c>
      <c r="M151" s="151">
        <v>8.7811804783384702</v>
      </c>
      <c r="N151" s="151">
        <v>116.20273402505366</v>
      </c>
      <c r="O151" s="150">
        <v>0.12033832477142742</v>
      </c>
      <c r="P151" s="150">
        <v>0.58498946640398786</v>
      </c>
      <c r="Q151" s="152">
        <v>1.1164829712434043E-2</v>
      </c>
      <c r="R151" s="152">
        <v>0.17348576886202205</v>
      </c>
      <c r="S151" s="152">
        <v>2.932076517536835E-3</v>
      </c>
    </row>
    <row r="152" spans="1:19">
      <c r="B152" s="145">
        <v>22</v>
      </c>
      <c r="C152" s="156" t="s">
        <v>620</v>
      </c>
      <c r="D152" s="148" t="s">
        <v>250</v>
      </c>
      <c r="E152" s="157">
        <v>180.50036699518347</v>
      </c>
      <c r="F152" s="157">
        <v>380.88089049728956</v>
      </c>
      <c r="G152" s="157">
        <v>74.793671633212995</v>
      </c>
      <c r="H152" s="157">
        <v>332.23049353690692</v>
      </c>
      <c r="I152" s="157">
        <v>1296.8677680450087</v>
      </c>
      <c r="J152" s="158">
        <v>0.89609197939584706</v>
      </c>
      <c r="K152" s="159">
        <v>17.995752624975417</v>
      </c>
      <c r="L152" s="157">
        <v>474.25088192251553</v>
      </c>
      <c r="M152" s="157">
        <v>34.1261477569753</v>
      </c>
      <c r="N152" s="157">
        <v>122.26919965035071</v>
      </c>
      <c r="O152" s="158">
        <v>0.26044199631692949</v>
      </c>
      <c r="P152" s="158">
        <v>0.62767388071227359</v>
      </c>
      <c r="Q152" s="160">
        <v>0.12446386203508633</v>
      </c>
      <c r="R152" s="160">
        <v>0.21135051474969896</v>
      </c>
      <c r="S152" s="160">
        <v>1.7110226307314774E-2</v>
      </c>
    </row>
    <row r="153" spans="1:19">
      <c r="A153" s="148" t="s">
        <v>568</v>
      </c>
      <c r="B153" s="177">
        <v>1</v>
      </c>
      <c r="C153" s="148" t="s">
        <v>569</v>
      </c>
      <c r="D153" s="148" t="s">
        <v>250</v>
      </c>
      <c r="E153" s="149">
        <v>192.91264619011667</v>
      </c>
      <c r="F153" s="149">
        <v>559.07939078590584</v>
      </c>
      <c r="G153" s="149">
        <v>141.40267316173416</v>
      </c>
      <c r="H153" s="149">
        <v>295.52304487751769</v>
      </c>
      <c r="I153" s="149">
        <v>1353.0983316818194</v>
      </c>
      <c r="J153" s="150">
        <v>1.3378828286174236</v>
      </c>
      <c r="K153" s="151">
        <v>49.639573178324</v>
      </c>
      <c r="L153" s="149">
        <v>1140.5364403431288</v>
      </c>
      <c r="M153" s="151">
        <v>10.176974746144463</v>
      </c>
      <c r="N153" s="151">
        <v>119.88730340814701</v>
      </c>
      <c r="O153" s="150">
        <v>0.96173832118594316</v>
      </c>
      <c r="P153" s="150">
        <v>1.1540005329526124</v>
      </c>
      <c r="Q153" s="152">
        <v>-1.9095866336369437E-3</v>
      </c>
      <c r="R153" s="152">
        <v>0.3408996323388287</v>
      </c>
      <c r="S153" s="152">
        <v>9.4168694252014344E-3</v>
      </c>
    </row>
    <row r="154" spans="1:19">
      <c r="A154" s="148" t="s">
        <v>570</v>
      </c>
      <c r="B154" s="177">
        <v>2</v>
      </c>
      <c r="C154" s="148" t="s">
        <v>569</v>
      </c>
      <c r="D154" s="148" t="s">
        <v>250</v>
      </c>
      <c r="E154" s="149">
        <v>441.71171037085651</v>
      </c>
      <c r="F154" s="149">
        <v>465.45383933449079</v>
      </c>
      <c r="G154" s="149">
        <v>180.42278254023245</v>
      </c>
      <c r="H154" s="149">
        <v>373.35761792019252</v>
      </c>
      <c r="I154" s="149">
        <v>666.69712728126456</v>
      </c>
      <c r="J154" s="150">
        <v>1.3942121654267783</v>
      </c>
      <c r="K154" s="151">
        <v>8.5547650205996213</v>
      </c>
      <c r="L154" s="149">
        <v>279.97809202571307</v>
      </c>
      <c r="M154" s="151">
        <v>13.206460478899224</v>
      </c>
      <c r="N154" s="151">
        <v>107.35958712264967</v>
      </c>
      <c r="O154" s="150">
        <v>1.3740793139403417E-2</v>
      </c>
      <c r="P154" s="150">
        <v>0.96738479847906966</v>
      </c>
      <c r="Q154" s="152">
        <v>2.0418684927756394E-3</v>
      </c>
      <c r="R154" s="152">
        <v>5.4767557252969216E-2</v>
      </c>
      <c r="S154" s="152">
        <v>5.1525231537434338E-3</v>
      </c>
    </row>
    <row r="155" spans="1:19">
      <c r="A155" s="148" t="s">
        <v>571</v>
      </c>
      <c r="B155" s="177">
        <v>3</v>
      </c>
      <c r="C155" s="148" t="s">
        <v>569</v>
      </c>
      <c r="D155" s="148" t="s">
        <v>250</v>
      </c>
      <c r="E155" s="149">
        <v>270.63538160050678</v>
      </c>
      <c r="F155" s="149">
        <v>446.22009105427549</v>
      </c>
      <c r="G155" s="149">
        <v>181.98522206807701</v>
      </c>
      <c r="H155" s="149">
        <v>440.61386365520775</v>
      </c>
      <c r="I155" s="149">
        <v>1004.2427322239657</v>
      </c>
      <c r="J155" s="150">
        <v>1.7426692778987851</v>
      </c>
      <c r="K155" s="151">
        <v>76.246781075130315</v>
      </c>
      <c r="L155" s="149">
        <v>1357.3427008171416</v>
      </c>
      <c r="M155" s="151">
        <v>10.675375509517535</v>
      </c>
      <c r="N155" s="151">
        <v>157.65096443886421</v>
      </c>
      <c r="O155" s="150">
        <v>2.3045858962596757</v>
      </c>
      <c r="P155" s="150">
        <v>0.70291195037157483</v>
      </c>
      <c r="Q155" s="152">
        <v>3.2102633424600617E-3</v>
      </c>
      <c r="R155" s="152">
        <v>0.94265830599927403</v>
      </c>
      <c r="S155" s="152">
        <v>2.5914101254357978E-2</v>
      </c>
    </row>
    <row r="156" spans="1:19">
      <c r="A156" s="148" t="s">
        <v>572</v>
      </c>
      <c r="B156" s="177">
        <v>4</v>
      </c>
      <c r="C156" s="148" t="s">
        <v>569</v>
      </c>
      <c r="D156" s="148" t="s">
        <v>250</v>
      </c>
      <c r="E156" s="149">
        <v>504.482482522167</v>
      </c>
      <c r="F156" s="149">
        <v>463.89258801103256</v>
      </c>
      <c r="G156" s="149">
        <v>135.09163277040668</v>
      </c>
      <c r="H156" s="149">
        <v>364.6880121354169</v>
      </c>
      <c r="I156" s="149">
        <v>900.55751552439006</v>
      </c>
      <c r="J156" s="150">
        <v>2.5054357258674664</v>
      </c>
      <c r="K156" s="151">
        <v>39.854778142069243</v>
      </c>
      <c r="L156" s="149">
        <v>1008.0203093052967</v>
      </c>
      <c r="M156" s="151">
        <v>9.1931868234512404</v>
      </c>
      <c r="N156" s="151">
        <v>104.04668851127613</v>
      </c>
      <c r="O156" s="150">
        <v>0.41430449801283775</v>
      </c>
      <c r="P156" s="150">
        <v>1.4296548746010909</v>
      </c>
      <c r="Q156" s="152">
        <v>2.4714456540677254E-3</v>
      </c>
      <c r="R156" s="152">
        <v>0.24780329076696939</v>
      </c>
      <c r="S156" s="152">
        <v>1.5478189904517128E-2</v>
      </c>
    </row>
    <row r="157" spans="1:19">
      <c r="A157" s="148" t="s">
        <v>573</v>
      </c>
      <c r="B157" s="177">
        <v>6</v>
      </c>
      <c r="C157" s="148" t="s">
        <v>569</v>
      </c>
      <c r="D157" s="148" t="s">
        <v>250</v>
      </c>
      <c r="E157" s="149">
        <v>215.70601362127488</v>
      </c>
      <c r="F157" s="149">
        <v>588.86253859121837</v>
      </c>
      <c r="G157" s="149">
        <v>153.14392077052761</v>
      </c>
      <c r="H157" s="149">
        <v>389.11512038935973</v>
      </c>
      <c r="I157" s="149">
        <v>1497.0208019040456</v>
      </c>
      <c r="J157" s="150">
        <v>4.3455366655122125</v>
      </c>
      <c r="K157" s="151">
        <v>63.288493010401936</v>
      </c>
      <c r="L157" s="149">
        <v>1990.2465077536558</v>
      </c>
      <c r="M157" s="151">
        <v>13.510103913933095</v>
      </c>
      <c r="N157" s="151">
        <v>118.00520635058793</v>
      </c>
      <c r="O157" s="150">
        <v>0.1343381143430542</v>
      </c>
      <c r="P157" s="150">
        <v>0.9333442249363807</v>
      </c>
      <c r="Q157" s="152">
        <v>3.7545117011568048E-3</v>
      </c>
      <c r="R157" s="152">
        <v>0.4977219247582978</v>
      </c>
      <c r="S157" s="152">
        <v>1.9390834520135909E-2</v>
      </c>
    </row>
    <row r="158" spans="1:19">
      <c r="A158" s="148" t="s">
        <v>574</v>
      </c>
      <c r="B158" s="177">
        <v>8</v>
      </c>
      <c r="C158" s="148" t="s">
        <v>569</v>
      </c>
      <c r="D158" s="148" t="s">
        <v>250</v>
      </c>
      <c r="E158" s="149">
        <v>173.02464272250194</v>
      </c>
      <c r="F158" s="149">
        <v>330.60817409915467</v>
      </c>
      <c r="G158" s="149">
        <v>205.3081474100741</v>
      </c>
      <c r="H158" s="149">
        <v>356.75290068425613</v>
      </c>
      <c r="I158" s="149">
        <v>988.65170652009829</v>
      </c>
      <c r="J158" s="150">
        <v>1.6374246782396717</v>
      </c>
      <c r="K158" s="151">
        <v>30.148622455082279</v>
      </c>
      <c r="L158" s="149">
        <v>616.49913646323398</v>
      </c>
      <c r="M158" s="151">
        <v>10.443938320507257</v>
      </c>
      <c r="N158" s="151">
        <v>95.583439397494374</v>
      </c>
      <c r="O158" s="150">
        <v>0.2481288013405471</v>
      </c>
      <c r="P158" s="150">
        <v>0.62240543589208119</v>
      </c>
      <c r="Q158" s="152">
        <v>1.0193101571447085E-3</v>
      </c>
      <c r="R158" s="152">
        <v>1.1748651522318918</v>
      </c>
      <c r="S158" s="152">
        <v>4.0221872270588665E-3</v>
      </c>
    </row>
    <row r="159" spans="1:19">
      <c r="A159" s="148" t="s">
        <v>575</v>
      </c>
      <c r="B159" s="177">
        <v>10</v>
      </c>
      <c r="C159" s="148" t="s">
        <v>569</v>
      </c>
      <c r="D159" s="148" t="s">
        <v>250</v>
      </c>
      <c r="E159" s="149">
        <v>321.45628522929411</v>
      </c>
      <c r="F159" s="149">
        <v>288.34154717620771</v>
      </c>
      <c r="G159" s="149">
        <v>407.28172942577527</v>
      </c>
      <c r="H159" s="149">
        <v>720.66870644494941</v>
      </c>
      <c r="I159" s="149">
        <v>737.93826965286564</v>
      </c>
      <c r="J159" s="150">
        <v>1.4908062902793886</v>
      </c>
      <c r="K159" s="151">
        <v>19.729365540326818</v>
      </c>
      <c r="L159" s="149">
        <v>807.94151485988925</v>
      </c>
      <c r="M159" s="151">
        <v>7.9540737719007506</v>
      </c>
      <c r="N159" s="151">
        <v>145.16866116391668</v>
      </c>
      <c r="O159" s="150">
        <v>0.23953217818366981</v>
      </c>
      <c r="P159" s="150">
        <v>0.78887476715708593</v>
      </c>
      <c r="Q159" s="152">
        <v>0.69890231632359734</v>
      </c>
      <c r="R159" s="152">
        <v>2.5747188930382072</v>
      </c>
      <c r="S159" s="152">
        <v>1.4734430313470621E-2</v>
      </c>
    </row>
    <row r="160" spans="1:19">
      <c r="A160" s="148" t="s">
        <v>576</v>
      </c>
      <c r="B160" s="177">
        <v>11</v>
      </c>
      <c r="C160" s="148" t="s">
        <v>569</v>
      </c>
      <c r="D160" s="148" t="s">
        <v>250</v>
      </c>
      <c r="E160" s="149">
        <v>214.98500785646877</v>
      </c>
      <c r="F160" s="149">
        <v>574.63930959238871</v>
      </c>
      <c r="G160" s="149">
        <v>127.13905563278604</v>
      </c>
      <c r="H160" s="149">
        <v>405.43876697847958</v>
      </c>
      <c r="I160" s="149">
        <v>1405.7986710270056</v>
      </c>
      <c r="J160" s="150">
        <v>1.6192400506510873</v>
      </c>
      <c r="K160" s="151">
        <v>124.06270078275269</v>
      </c>
      <c r="L160" s="149">
        <v>1058.4108368846678</v>
      </c>
      <c r="M160" s="151">
        <v>9.5975542022358624</v>
      </c>
      <c r="N160" s="151">
        <v>116.16094562750253</v>
      </c>
      <c r="O160" s="150">
        <v>0.64983802922198131</v>
      </c>
      <c r="P160" s="150">
        <v>0.54878414074802495</v>
      </c>
      <c r="Q160" s="152">
        <v>2.8644927753333728E-3</v>
      </c>
      <c r="R160" s="152">
        <v>0.34764567452048889</v>
      </c>
      <c r="S160" s="152">
        <v>3.1894427086198086E-2</v>
      </c>
    </row>
    <row r="161" spans="1:19">
      <c r="A161" s="148" t="s">
        <v>577</v>
      </c>
      <c r="B161" s="177">
        <v>15</v>
      </c>
      <c r="C161" s="148" t="s">
        <v>569</v>
      </c>
      <c r="D161" s="148" t="s">
        <v>250</v>
      </c>
      <c r="E161" s="149">
        <v>1305.7973607062438</v>
      </c>
      <c r="F161" s="149">
        <v>492.44193645992641</v>
      </c>
      <c r="G161" s="149">
        <v>183.67433951997356</v>
      </c>
      <c r="H161" s="149">
        <v>937.71609206951405</v>
      </c>
      <c r="I161" s="149">
        <v>746.3287663704607</v>
      </c>
      <c r="J161" s="150">
        <v>1.1175233478301125</v>
      </c>
      <c r="K161" s="151">
        <v>51.079110371017201</v>
      </c>
      <c r="L161" s="149">
        <v>512.56596801656974</v>
      </c>
      <c r="M161" s="151">
        <v>9.8392351959728792</v>
      </c>
      <c r="N161" s="151">
        <v>120.78809950426364</v>
      </c>
      <c r="O161" s="150">
        <v>5.9363553316585584E-2</v>
      </c>
      <c r="P161" s="150">
        <v>0.83956635374832733</v>
      </c>
      <c r="Q161" s="152">
        <v>-2.8243849336448347E-4</v>
      </c>
      <c r="R161" s="152">
        <v>0.10930090906679066</v>
      </c>
      <c r="S161" s="152">
        <v>6.1748700588236246E-3</v>
      </c>
    </row>
    <row r="162" spans="1:19">
      <c r="A162" s="148" t="s">
        <v>578</v>
      </c>
      <c r="B162" s="177">
        <v>16</v>
      </c>
      <c r="C162" s="148" t="s">
        <v>569</v>
      </c>
      <c r="D162" s="148" t="s">
        <v>250</v>
      </c>
      <c r="E162" s="149">
        <v>333.58045749624489</v>
      </c>
      <c r="F162" s="149">
        <v>330.99762418427684</v>
      </c>
      <c r="G162" s="149">
        <v>257.41809036504549</v>
      </c>
      <c r="H162" s="149">
        <v>381.39695005632177</v>
      </c>
      <c r="I162" s="149">
        <v>925.16996389792939</v>
      </c>
      <c r="J162" s="150">
        <v>1.6919046940885658</v>
      </c>
      <c r="K162" s="151">
        <v>33.691052440646516</v>
      </c>
      <c r="L162" s="149">
        <v>767.77662273685519</v>
      </c>
      <c r="M162" s="151">
        <v>8.3485064662058033</v>
      </c>
      <c r="N162" s="151">
        <v>100.83099064536222</v>
      </c>
      <c r="O162" s="150">
        <v>1.2102258613926054</v>
      </c>
      <c r="P162" s="150">
        <v>0.54356322954568548</v>
      </c>
      <c r="Q162" s="152">
        <v>2.0940508884682303</v>
      </c>
      <c r="R162" s="152">
        <v>1.3986058802963259</v>
      </c>
      <c r="S162" s="152">
        <v>1.4512492106932567E-2</v>
      </c>
    </row>
    <row r="163" spans="1:19">
      <c r="A163" s="148" t="s">
        <v>579</v>
      </c>
      <c r="B163" s="177">
        <v>18</v>
      </c>
      <c r="C163" s="148" t="s">
        <v>569</v>
      </c>
      <c r="D163" s="148" t="s">
        <v>250</v>
      </c>
      <c r="E163" s="149">
        <v>221.45558252570683</v>
      </c>
      <c r="F163" s="149">
        <v>535.1024555059164</v>
      </c>
      <c r="G163" s="149">
        <v>106.78675243885337</v>
      </c>
      <c r="H163" s="149">
        <v>295.42632832756158</v>
      </c>
      <c r="I163" s="149">
        <v>1184.7708593837524</v>
      </c>
      <c r="J163" s="150">
        <v>1.6865982833951221</v>
      </c>
      <c r="K163" s="151">
        <v>77.21022412726515</v>
      </c>
      <c r="L163" s="149">
        <v>895.48305811599448</v>
      </c>
      <c r="M163" s="151">
        <v>9.149025686500341</v>
      </c>
      <c r="N163" s="151">
        <v>113.09380907945393</v>
      </c>
      <c r="O163" s="150">
        <v>0.32323368340001712</v>
      </c>
      <c r="P163" s="150">
        <v>0.53948203948865214</v>
      </c>
      <c r="Q163" s="152">
        <v>2.4310817261933332E-3</v>
      </c>
      <c r="R163" s="152">
        <v>0.43374837571308478</v>
      </c>
      <c r="S163" s="152">
        <v>1.643453082236411E-2</v>
      </c>
    </row>
    <row r="164" spans="1:19">
      <c r="A164" s="148" t="s">
        <v>580</v>
      </c>
      <c r="B164" s="177">
        <v>19</v>
      </c>
      <c r="C164" s="148" t="s">
        <v>569</v>
      </c>
      <c r="D164" s="148" t="s">
        <v>250</v>
      </c>
      <c r="E164" s="149">
        <v>449.40896672326335</v>
      </c>
      <c r="F164" s="149">
        <v>532.9542685107649</v>
      </c>
      <c r="G164" s="149">
        <v>180.19294000197539</v>
      </c>
      <c r="H164" s="149">
        <v>757.37435298060439</v>
      </c>
      <c r="I164" s="149">
        <v>1181.6877568814016</v>
      </c>
      <c r="J164" s="150">
        <v>0.66541004100120815</v>
      </c>
      <c r="K164" s="151">
        <v>47.701130082445985</v>
      </c>
      <c r="L164" s="149">
        <v>360.05861275277778</v>
      </c>
      <c r="M164" s="151">
        <v>10.723318470130401</v>
      </c>
      <c r="N164" s="151">
        <v>111.86812975460035</v>
      </c>
      <c r="O164" s="150">
        <v>3.9889008843853165E-2</v>
      </c>
      <c r="P164" s="150">
        <v>1.0850843754588242</v>
      </c>
      <c r="Q164" s="152">
        <v>-2.7114275703554562E-3</v>
      </c>
      <c r="R164" s="152">
        <v>0.59306064742679854</v>
      </c>
      <c r="S164" s="152">
        <v>3.7228863396640377E-3</v>
      </c>
    </row>
    <row r="165" spans="1:19">
      <c r="A165" s="148" t="s">
        <v>581</v>
      </c>
      <c r="B165" s="177">
        <v>20</v>
      </c>
      <c r="C165" s="148" t="s">
        <v>569</v>
      </c>
      <c r="D165" s="148" t="s">
        <v>250</v>
      </c>
      <c r="E165" s="149">
        <v>181.2037491168972</v>
      </c>
      <c r="F165" s="149">
        <v>319.42601263673356</v>
      </c>
      <c r="G165" s="149">
        <v>132.60437809459739</v>
      </c>
      <c r="H165" s="149">
        <v>357.29982585139504</v>
      </c>
      <c r="I165" s="149">
        <v>1052.3834924446214</v>
      </c>
      <c r="J165" s="150">
        <v>1.3947013518996125</v>
      </c>
      <c r="K165" s="151">
        <v>47.103269551783342</v>
      </c>
      <c r="L165" s="149">
        <v>763.58793594089184</v>
      </c>
      <c r="M165" s="151">
        <v>11.549915179963476</v>
      </c>
      <c r="N165" s="151">
        <v>108.68168105489114</v>
      </c>
      <c r="O165" s="150">
        <v>0.12753866890539625</v>
      </c>
      <c r="P165" s="150">
        <v>0.86838800476612321</v>
      </c>
      <c r="Q165" s="152">
        <v>-8.3829765054762185E-3</v>
      </c>
      <c r="R165" s="152">
        <v>0.12900555926388257</v>
      </c>
      <c r="S165" s="152">
        <v>6.7215922148938633E-3</v>
      </c>
    </row>
    <row r="166" spans="1:19">
      <c r="A166" s="148" t="s">
        <v>582</v>
      </c>
      <c r="B166" s="177">
        <v>22</v>
      </c>
      <c r="C166" s="148" t="s">
        <v>569</v>
      </c>
      <c r="D166" s="148" t="s">
        <v>250</v>
      </c>
      <c r="E166" s="149">
        <v>114.26238247924398</v>
      </c>
      <c r="F166" s="149">
        <v>480.50997410597483</v>
      </c>
      <c r="G166" s="149">
        <v>192.46605440958336</v>
      </c>
      <c r="H166" s="149">
        <v>466.24351678667989</v>
      </c>
      <c r="I166" s="149">
        <v>1437.7758125188161</v>
      </c>
      <c r="J166" s="150">
        <v>1.7434139838607277</v>
      </c>
      <c r="K166" s="151">
        <v>101.22070489246049</v>
      </c>
      <c r="L166" s="149">
        <v>929.9381035815818</v>
      </c>
      <c r="M166" s="151">
        <v>10.524630632858385</v>
      </c>
      <c r="N166" s="151">
        <v>109.78000020418472</v>
      </c>
      <c r="O166" s="150">
        <v>0.1721455351973139</v>
      </c>
      <c r="P166" s="150">
        <v>0.86520579536765518</v>
      </c>
      <c r="Q166" s="152">
        <v>4.8362657258348343E-3</v>
      </c>
      <c r="R166" s="152">
        <v>0.31866174700280525</v>
      </c>
      <c r="S166" s="152">
        <v>4.5939299969085714E-3</v>
      </c>
    </row>
    <row r="167" spans="1:19">
      <c r="A167" s="148" t="s">
        <v>583</v>
      </c>
      <c r="B167" s="177">
        <v>24</v>
      </c>
      <c r="C167" s="148" t="s">
        <v>569</v>
      </c>
      <c r="D167" s="148" t="s">
        <v>250</v>
      </c>
      <c r="E167" s="149">
        <v>500.59690844514921</v>
      </c>
      <c r="F167" s="149">
        <v>418.96265379868129</v>
      </c>
      <c r="G167" s="149">
        <v>156.53688603630263</v>
      </c>
      <c r="H167" s="149">
        <v>646.10852847806416</v>
      </c>
      <c r="I167" s="149">
        <v>1446.2210792128074</v>
      </c>
      <c r="J167" s="150">
        <v>1.8013202743356371</v>
      </c>
      <c r="K167" s="151">
        <v>78.055246836424928</v>
      </c>
      <c r="L167" s="149">
        <v>1264.6501002838131</v>
      </c>
      <c r="M167" s="151">
        <v>11.309820152914073</v>
      </c>
      <c r="N167" s="151">
        <v>143.46976700660286</v>
      </c>
      <c r="O167" s="150">
        <v>0.11417545351201699</v>
      </c>
      <c r="P167" s="150">
        <v>0.9510586862608903</v>
      </c>
      <c r="Q167" s="152">
        <v>2.4148124730853385E-2</v>
      </c>
      <c r="R167" s="152">
        <v>1.6021353246146712</v>
      </c>
      <c r="S167" s="152">
        <v>1.6890592392238859E-2</v>
      </c>
    </row>
    <row r="168" spans="1:19">
      <c r="A168" s="148" t="s">
        <v>584</v>
      </c>
      <c r="B168" s="177">
        <v>25</v>
      </c>
      <c r="C168" s="148" t="s">
        <v>569</v>
      </c>
      <c r="D168" s="148" t="s">
        <v>250</v>
      </c>
      <c r="E168" s="149">
        <v>349.05724802654186</v>
      </c>
      <c r="F168" s="149">
        <v>176.28118104113901</v>
      </c>
      <c r="G168" s="149">
        <v>365.96379662694028</v>
      </c>
      <c r="H168" s="149">
        <v>165.53299204895191</v>
      </c>
      <c r="I168" s="149">
        <v>553.80332924802076</v>
      </c>
      <c r="J168" s="150">
        <v>2.3690166515262208</v>
      </c>
      <c r="K168" s="151">
        <v>26.972715063090547</v>
      </c>
      <c r="L168" s="149">
        <v>873.33303481660346</v>
      </c>
      <c r="M168" s="151">
        <v>11.650725838047874</v>
      </c>
      <c r="N168" s="151">
        <v>131.45974809894062</v>
      </c>
      <c r="O168" s="150">
        <v>8.4080240229903347E-2</v>
      </c>
      <c r="P168" s="150">
        <v>1.100075050411768</v>
      </c>
      <c r="Q168" s="152">
        <v>0.13214115780698826</v>
      </c>
      <c r="R168" s="152">
        <v>9.9787755383919965</v>
      </c>
      <c r="S168" s="152">
        <v>7.8068574327449115E-4</v>
      </c>
    </row>
    <row r="169" spans="1:19">
      <c r="A169" s="148" t="s">
        <v>585</v>
      </c>
      <c r="B169" s="177">
        <v>28</v>
      </c>
      <c r="C169" s="148" t="s">
        <v>569</v>
      </c>
      <c r="D169" s="148" t="s">
        <v>250</v>
      </c>
      <c r="E169" s="149">
        <v>309.14150053247795</v>
      </c>
      <c r="F169" s="149">
        <v>460.83106421684795</v>
      </c>
      <c r="G169" s="149">
        <v>141.26524688497651</v>
      </c>
      <c r="H169" s="149">
        <v>416.28128963446102</v>
      </c>
      <c r="I169" s="149">
        <v>1261.441229484509</v>
      </c>
      <c r="J169" s="150">
        <v>1.7311943470767452</v>
      </c>
      <c r="K169" s="151">
        <v>69.663672308124063</v>
      </c>
      <c r="L169" s="149">
        <v>1157.9415336356769</v>
      </c>
      <c r="M169" s="151">
        <v>11.618826122671916</v>
      </c>
      <c r="N169" s="151">
        <v>113.88090167947684</v>
      </c>
      <c r="O169" s="150">
        <v>1.2588989055185964</v>
      </c>
      <c r="P169" s="150">
        <v>0.88765464194266541</v>
      </c>
      <c r="Q169" s="152">
        <v>-1.9170440366185768E-3</v>
      </c>
      <c r="R169" s="152">
        <v>0.75407370872723312</v>
      </c>
      <c r="S169" s="152">
        <v>1.9632632123692734E-2</v>
      </c>
    </row>
    <row r="170" spans="1:19">
      <c r="A170" s="148" t="s">
        <v>586</v>
      </c>
      <c r="B170" s="177">
        <v>29</v>
      </c>
      <c r="C170" s="148" t="s">
        <v>569</v>
      </c>
      <c r="D170" s="148" t="s">
        <v>250</v>
      </c>
      <c r="E170" s="149">
        <v>892.15455790347823</v>
      </c>
      <c r="F170" s="149">
        <v>1000.252621670335</v>
      </c>
      <c r="G170" s="149">
        <v>515.819560863025</v>
      </c>
      <c r="H170" s="149">
        <v>1933.4638435998345</v>
      </c>
      <c r="I170" s="149">
        <v>1911.2332885245</v>
      </c>
      <c r="J170" s="150">
        <v>1.9459161662780295</v>
      </c>
      <c r="K170" s="151">
        <v>53.244501746450766</v>
      </c>
      <c r="L170" s="149">
        <v>920.88070572977688</v>
      </c>
      <c r="M170" s="151">
        <v>8.0980832339030968</v>
      </c>
      <c r="N170" s="151">
        <v>130.05284858589408</v>
      </c>
      <c r="O170" s="150">
        <v>0.73287664431760557</v>
      </c>
      <c r="P170" s="150">
        <v>0.74973346950732667</v>
      </c>
      <c r="Q170" s="152">
        <v>5.5250927934474107E-3</v>
      </c>
      <c r="R170" s="152">
        <v>2.4646152580073819</v>
      </c>
      <c r="S170" s="152">
        <v>2.6057786701759723E-2</v>
      </c>
    </row>
    <row r="171" spans="1:19">
      <c r="A171" s="148" t="s">
        <v>587</v>
      </c>
      <c r="B171" s="177">
        <v>30</v>
      </c>
      <c r="C171" s="148" t="s">
        <v>569</v>
      </c>
      <c r="D171" s="148" t="s">
        <v>250</v>
      </c>
      <c r="E171" s="149">
        <v>429.343756798377</v>
      </c>
      <c r="F171" s="149">
        <v>233.5531893788048</v>
      </c>
      <c r="G171" s="149">
        <v>250.45407978117004</v>
      </c>
      <c r="H171" s="149">
        <v>536.26715929370539</v>
      </c>
      <c r="I171" s="149">
        <v>546.94173589887089</v>
      </c>
      <c r="J171" s="150">
        <v>0.41387206848489044</v>
      </c>
      <c r="K171" s="151">
        <v>4.5115356130413566</v>
      </c>
      <c r="L171" s="149">
        <v>191.73922006858203</v>
      </c>
      <c r="M171" s="151">
        <v>10.960658147628234</v>
      </c>
      <c r="N171" s="151">
        <v>126.12109020638235</v>
      </c>
      <c r="O171" s="150">
        <v>1.3511541080805729E-2</v>
      </c>
      <c r="P171" s="150">
        <v>1.7625776067766132</v>
      </c>
      <c r="Q171" s="152">
        <v>4.1818348733604904E-3</v>
      </c>
      <c r="R171" s="152">
        <v>0.65762838443755955</v>
      </c>
      <c r="S171" s="152">
        <v>3.6319892113586029E-3</v>
      </c>
    </row>
    <row r="172" spans="1:19">
      <c r="A172" s="148" t="s">
        <v>588</v>
      </c>
      <c r="B172" s="177">
        <v>34</v>
      </c>
      <c r="C172" s="148" t="s">
        <v>569</v>
      </c>
      <c r="D172" s="148" t="s">
        <v>250</v>
      </c>
      <c r="E172" s="149">
        <v>573.78836148555615</v>
      </c>
      <c r="F172" s="149">
        <v>615.91594776351349</v>
      </c>
      <c r="G172" s="149">
        <v>160.20887503492702</v>
      </c>
      <c r="H172" s="149">
        <v>380.17852469884144</v>
      </c>
      <c r="I172" s="149">
        <v>1167.5887628251926</v>
      </c>
      <c r="J172" s="150">
        <v>1.8855462666015739</v>
      </c>
      <c r="K172" s="151">
        <v>9.4204237553347703</v>
      </c>
      <c r="L172" s="149">
        <v>317.52165611048554</v>
      </c>
      <c r="M172" s="151">
        <v>7.6458491008464211</v>
      </c>
      <c r="N172" s="151">
        <v>112.02355050480941</v>
      </c>
      <c r="O172" s="150">
        <v>1.7757783777766517E-2</v>
      </c>
      <c r="P172" s="150">
        <v>0.85375876033473075</v>
      </c>
      <c r="Q172" s="152">
        <v>1.8993557601528967E-2</v>
      </c>
      <c r="R172" s="152">
        <v>0.76245863705415418</v>
      </c>
      <c r="S172" s="152">
        <v>3.0142118283223839E-3</v>
      </c>
    </row>
    <row r="173" spans="1:19">
      <c r="A173" s="148" t="s">
        <v>589</v>
      </c>
      <c r="B173" s="177">
        <v>35</v>
      </c>
      <c r="C173" s="148" t="s">
        <v>569</v>
      </c>
      <c r="D173" s="148" t="s">
        <v>250</v>
      </c>
      <c r="E173" s="149">
        <v>271.13285798436038</v>
      </c>
      <c r="F173" s="149">
        <v>193.7884558043383</v>
      </c>
      <c r="G173" s="149">
        <v>244.05230166684601</v>
      </c>
      <c r="H173" s="149">
        <v>372.13293118154138</v>
      </c>
      <c r="I173" s="149">
        <v>649.31977838093098</v>
      </c>
      <c r="J173" s="150">
        <v>2.9191524056152209</v>
      </c>
      <c r="K173" s="151">
        <v>42.112815041223243</v>
      </c>
      <c r="L173" s="149">
        <v>1889.9841911075978</v>
      </c>
      <c r="M173" s="151">
        <v>13.250875803211903</v>
      </c>
      <c r="N173" s="151">
        <v>212.74247145035014</v>
      </c>
      <c r="O173" s="150">
        <v>0.10154826208092903</v>
      </c>
      <c r="P173" s="150">
        <v>1.1016477419324038</v>
      </c>
      <c r="Q173" s="152">
        <v>0.19026000192188508</v>
      </c>
      <c r="R173" s="152">
        <v>4.0399944877967275</v>
      </c>
      <c r="S173" s="152">
        <v>5.8061931130011218E-3</v>
      </c>
    </row>
    <row r="174" spans="1:19">
      <c r="A174" s="148" t="s">
        <v>590</v>
      </c>
      <c r="B174" s="177">
        <v>36</v>
      </c>
      <c r="C174" s="148" t="s">
        <v>569</v>
      </c>
      <c r="D174" s="148" t="s">
        <v>250</v>
      </c>
      <c r="E174" s="149">
        <v>258.76235825022604</v>
      </c>
      <c r="F174" s="149">
        <v>413.80296143167823</v>
      </c>
      <c r="G174" s="149">
        <v>143.88265363121513</v>
      </c>
      <c r="H174" s="149">
        <v>163.67723956445653</v>
      </c>
      <c r="I174" s="149">
        <v>1023.1969486951057</v>
      </c>
      <c r="J174" s="150">
        <v>2.7679712781337575</v>
      </c>
      <c r="K174" s="151">
        <v>23.381207087513246</v>
      </c>
      <c r="L174" s="149">
        <v>706.44075217038221</v>
      </c>
      <c r="M174" s="151">
        <v>10.572453512391698</v>
      </c>
      <c r="N174" s="151">
        <v>121.23104246530363</v>
      </c>
      <c r="O174" s="150">
        <v>8.661966599272479E-2</v>
      </c>
      <c r="P174" s="150">
        <v>0.78604442382068129</v>
      </c>
      <c r="Q174" s="152">
        <v>7.6440705216507018E-2</v>
      </c>
      <c r="R174" s="152">
        <v>0.91371638886389317</v>
      </c>
      <c r="S174" s="152">
        <v>5.6108359355769135E-3</v>
      </c>
    </row>
    <row r="175" spans="1:19">
      <c r="A175" s="148" t="s">
        <v>591</v>
      </c>
      <c r="B175" s="177">
        <v>37</v>
      </c>
      <c r="C175" s="148" t="s">
        <v>569</v>
      </c>
      <c r="D175" s="148" t="s">
        <v>250</v>
      </c>
      <c r="E175" s="149">
        <v>2913.974333448637</v>
      </c>
      <c r="F175" s="149">
        <v>2533.8412750539242</v>
      </c>
      <c r="G175" s="149">
        <v>640.09234503784501</v>
      </c>
      <c r="H175" s="149">
        <v>2609.0535562638529</v>
      </c>
      <c r="I175" s="149">
        <v>7256.6940949645868</v>
      </c>
      <c r="J175" s="150">
        <v>1.6590326623652412</v>
      </c>
      <c r="K175" s="151">
        <v>558.91598675825503</v>
      </c>
      <c r="L175" s="149">
        <v>1555.7162111589337</v>
      </c>
      <c r="M175" s="151">
        <v>37.194651201238067</v>
      </c>
      <c r="N175" s="151">
        <v>691.07750630109399</v>
      </c>
      <c r="O175" s="150">
        <v>0.30072216619902403</v>
      </c>
      <c r="P175" s="150">
        <v>5.6513981086483804</v>
      </c>
      <c r="Q175" s="152">
        <v>2.671272866790805E-2</v>
      </c>
      <c r="R175" s="152">
        <v>1.6660550628520094</v>
      </c>
      <c r="S175" s="152">
        <v>3.622984176369215E-2</v>
      </c>
    </row>
    <row r="176" spans="1:19">
      <c r="A176" s="148" t="s">
        <v>592</v>
      </c>
      <c r="B176" s="177">
        <v>38</v>
      </c>
      <c r="C176" s="148" t="s">
        <v>569</v>
      </c>
      <c r="D176" s="148" t="s">
        <v>250</v>
      </c>
      <c r="E176" s="149">
        <v>251.25503268253439</v>
      </c>
      <c r="F176" s="149">
        <v>479.90597904863273</v>
      </c>
      <c r="G176" s="149">
        <v>190.55555690466127</v>
      </c>
      <c r="H176" s="149">
        <v>201.48731170024752</v>
      </c>
      <c r="I176" s="149">
        <v>944.17453395335917</v>
      </c>
      <c r="J176" s="150">
        <v>4.9936249759061848</v>
      </c>
      <c r="K176" s="151">
        <v>22.459783264770824</v>
      </c>
      <c r="L176" s="149">
        <v>1210.0020996147375</v>
      </c>
      <c r="M176" s="151">
        <v>11.475561923203404</v>
      </c>
      <c r="N176" s="151">
        <v>272.44451701347816</v>
      </c>
      <c r="O176" s="150">
        <v>6.7651094565854955E-2</v>
      </c>
      <c r="P176" s="150">
        <v>0.53669396145019377</v>
      </c>
      <c r="Q176" s="152">
        <v>3.5838348075813292E-2</v>
      </c>
      <c r="R176" s="152">
        <v>8.3922897691288725</v>
      </c>
      <c r="S176" s="152">
        <v>5.8711471658450028E-3</v>
      </c>
    </row>
    <row r="177" spans="1:19">
      <c r="A177" s="148" t="s">
        <v>593</v>
      </c>
      <c r="B177" s="177">
        <v>39</v>
      </c>
      <c r="C177" s="148" t="s">
        <v>569</v>
      </c>
      <c r="D177" s="148" t="s">
        <v>250</v>
      </c>
      <c r="E177" s="149">
        <v>410.5202064346833</v>
      </c>
      <c r="F177" s="149">
        <v>656.86086761519368</v>
      </c>
      <c r="G177" s="149">
        <v>189.89781629508127</v>
      </c>
      <c r="H177" s="149">
        <v>228.19518239698311</v>
      </c>
      <c r="I177" s="149">
        <v>1369.765931934317</v>
      </c>
      <c r="J177" s="150">
        <v>3.4788938214103755</v>
      </c>
      <c r="K177" s="151">
        <v>26.905533800911826</v>
      </c>
      <c r="L177" s="149">
        <v>832.14370846024349</v>
      </c>
      <c r="M177" s="151">
        <v>8.2661116367952996</v>
      </c>
      <c r="N177" s="151">
        <v>128.07524289440224</v>
      </c>
      <c r="O177" s="150">
        <v>6.3602918879498427E-2</v>
      </c>
      <c r="P177" s="150">
        <v>0.66522222629475658</v>
      </c>
      <c r="Q177" s="152">
        <v>3.907252150086768E-2</v>
      </c>
      <c r="R177" s="152">
        <v>0.91476329134052148</v>
      </c>
      <c r="S177" s="152">
        <v>3.8516359177198224E-3</v>
      </c>
    </row>
    <row r="178" spans="1:19">
      <c r="A178" s="148" t="s">
        <v>594</v>
      </c>
      <c r="B178" s="177">
        <v>40</v>
      </c>
      <c r="C178" s="148" t="s">
        <v>569</v>
      </c>
      <c r="D178" s="148" t="s">
        <v>250</v>
      </c>
      <c r="E178" s="149">
        <v>330.2511537595766</v>
      </c>
      <c r="F178" s="149">
        <v>508.25838635656123</v>
      </c>
      <c r="G178" s="149">
        <v>394.12128020519447</v>
      </c>
      <c r="H178" s="149">
        <v>522.75426725332545</v>
      </c>
      <c r="I178" s="149">
        <v>1635.1282657647052</v>
      </c>
      <c r="J178" s="150">
        <v>1.4967717378468119</v>
      </c>
      <c r="K178" s="151">
        <v>69.989546423718082</v>
      </c>
      <c r="L178" s="149">
        <v>1322.721009849522</v>
      </c>
      <c r="M178" s="151">
        <v>15.326518630568852</v>
      </c>
      <c r="N178" s="151">
        <v>207.67001984878073</v>
      </c>
      <c r="O178" s="150">
        <v>0.3987617914580498</v>
      </c>
      <c r="P178" s="150">
        <v>1.3063513546973939</v>
      </c>
      <c r="Q178" s="152">
        <v>-8.2848899699649835E-3</v>
      </c>
      <c r="R178" s="152">
        <v>0.83764516853145854</v>
      </c>
      <c r="S178" s="152">
        <v>1.586461532954235E-2</v>
      </c>
    </row>
    <row r="179" spans="1:19">
      <c r="A179" s="148" t="s">
        <v>595</v>
      </c>
      <c r="B179" s="177">
        <v>42</v>
      </c>
      <c r="C179" s="148" t="s">
        <v>569</v>
      </c>
      <c r="D179" s="148" t="s">
        <v>250</v>
      </c>
      <c r="E179" s="149">
        <v>255.5567252233223</v>
      </c>
      <c r="F179" s="149">
        <v>128.90459099925448</v>
      </c>
      <c r="G179" s="149">
        <v>152.51376081579696</v>
      </c>
      <c r="H179" s="149">
        <v>234.95116485383329</v>
      </c>
      <c r="I179" s="149">
        <v>493.8186194873366</v>
      </c>
      <c r="J179" s="150">
        <v>1.5698730302358102</v>
      </c>
      <c r="K179" s="151">
        <v>22.741391436714004</v>
      </c>
      <c r="L179" s="149">
        <v>888.50923376464664</v>
      </c>
      <c r="M179" s="151">
        <v>11.179822987175786</v>
      </c>
      <c r="N179" s="151">
        <v>232.37667091298897</v>
      </c>
      <c r="O179" s="150">
        <v>0.58361654687173248</v>
      </c>
      <c r="P179" s="150">
        <v>0.63761383496804358</v>
      </c>
      <c r="Q179" s="152">
        <v>2.1420283400850643E-2</v>
      </c>
      <c r="R179" s="152">
        <v>8.7822685623651324</v>
      </c>
      <c r="S179" s="152">
        <v>8.513173301395097E-3</v>
      </c>
    </row>
    <row r="180" spans="1:19">
      <c r="A180" s="148" t="s">
        <v>596</v>
      </c>
      <c r="B180" s="177">
        <v>43</v>
      </c>
      <c r="C180" s="148" t="s">
        <v>569</v>
      </c>
      <c r="D180" s="148" t="s">
        <v>250</v>
      </c>
      <c r="E180" s="149">
        <v>573.89189255898486</v>
      </c>
      <c r="F180" s="149">
        <v>872.15844061287419</v>
      </c>
      <c r="G180" s="149">
        <v>132.49591948639795</v>
      </c>
      <c r="H180" s="149">
        <v>263.0136619650591</v>
      </c>
      <c r="I180" s="149">
        <v>1439.3381698548126</v>
      </c>
      <c r="J180" s="150">
        <v>2.5073451862089895</v>
      </c>
      <c r="K180" s="151">
        <v>33.515741902522038</v>
      </c>
      <c r="L180" s="149">
        <v>670.65091957996538</v>
      </c>
      <c r="M180" s="151">
        <v>8.1960856990672575</v>
      </c>
      <c r="N180" s="151">
        <v>124.88981794659283</v>
      </c>
      <c r="O180" s="150">
        <v>3.4276169976987944E-2</v>
      </c>
      <c r="P180" s="150">
        <v>0.83294956818970711</v>
      </c>
      <c r="Q180" s="152">
        <v>1.388096360945517E-2</v>
      </c>
      <c r="R180" s="152">
        <v>0.51227691405492015</v>
      </c>
      <c r="S180" s="152">
        <v>1.2867192319948584E-3</v>
      </c>
    </row>
    <row r="181" spans="1:19">
      <c r="A181" s="148" t="s">
        <v>597</v>
      </c>
      <c r="B181" s="177">
        <v>46</v>
      </c>
      <c r="C181" s="148" t="s">
        <v>569</v>
      </c>
      <c r="D181" s="148" t="s">
        <v>250</v>
      </c>
      <c r="E181" s="149">
        <v>192.10324029228769</v>
      </c>
      <c r="F181" s="149">
        <v>334.84211855656531</v>
      </c>
      <c r="G181" s="149">
        <v>99.736064578264887</v>
      </c>
      <c r="H181" s="149">
        <v>243.62383279083593</v>
      </c>
      <c r="I181" s="149">
        <v>723.06938517742662</v>
      </c>
      <c r="J181" s="150">
        <v>1.7063204084489243</v>
      </c>
      <c r="K181" s="151">
        <v>36.735515440029374</v>
      </c>
      <c r="L181" s="149">
        <v>1036.7769020048977</v>
      </c>
      <c r="M181" s="151">
        <v>10.120607876401969</v>
      </c>
      <c r="N181" s="151">
        <v>136.01143173198642</v>
      </c>
      <c r="O181" s="150">
        <v>0.98066322968691488</v>
      </c>
      <c r="P181" s="150">
        <v>0.53867536754852652</v>
      </c>
      <c r="Q181" s="152">
        <v>3.6862102782957485E-3</v>
      </c>
      <c r="R181" s="152">
        <v>0.31629733457594111</v>
      </c>
      <c r="S181" s="152">
        <v>1.344727495074206E-2</v>
      </c>
    </row>
    <row r="182" spans="1:19">
      <c r="A182" s="148" t="s">
        <v>598</v>
      </c>
      <c r="B182" s="177">
        <v>47</v>
      </c>
      <c r="C182" s="148" t="s">
        <v>569</v>
      </c>
      <c r="D182" s="148" t="s">
        <v>250</v>
      </c>
      <c r="E182" s="149">
        <v>230.30983205824273</v>
      </c>
      <c r="F182" s="149">
        <v>383.39713458458675</v>
      </c>
      <c r="G182" s="149">
        <v>108.7080436842472</v>
      </c>
      <c r="H182" s="149">
        <v>275.87676742801489</v>
      </c>
      <c r="I182" s="149">
        <v>813.92298970514548</v>
      </c>
      <c r="J182" s="150">
        <v>1.8581768366756362</v>
      </c>
      <c r="K182" s="151">
        <v>43.849651694037163</v>
      </c>
      <c r="L182" s="149">
        <v>1123.0489731952266</v>
      </c>
      <c r="M182" s="151">
        <v>11.305225410732339</v>
      </c>
      <c r="N182" s="151">
        <v>138.56044670780324</v>
      </c>
      <c r="O182" s="150">
        <v>1.0475688332670645</v>
      </c>
      <c r="P182" s="150">
        <v>0.54558998914981816</v>
      </c>
      <c r="Q182" s="152">
        <v>3.8273265173390143E-3</v>
      </c>
      <c r="R182" s="152">
        <v>0.41340239614022845</v>
      </c>
      <c r="S182" s="152">
        <v>1.4684297296525645E-2</v>
      </c>
    </row>
    <row r="183" spans="1:19">
      <c r="A183" s="148" t="s">
        <v>599</v>
      </c>
      <c r="B183" s="177">
        <v>152</v>
      </c>
      <c r="C183" s="148" t="s">
        <v>569</v>
      </c>
      <c r="D183" s="148" t="s">
        <v>250</v>
      </c>
      <c r="E183" s="149">
        <v>413.1332829051853</v>
      </c>
      <c r="F183" s="149">
        <v>815.15388573205996</v>
      </c>
      <c r="G183" s="149">
        <v>140.33128575876759</v>
      </c>
      <c r="H183" s="149">
        <v>390.9923049760647</v>
      </c>
      <c r="I183" s="149">
        <v>1199.4526739642074</v>
      </c>
      <c r="J183" s="150">
        <v>2.6147505509900553</v>
      </c>
      <c r="K183" s="151">
        <v>58.694019765664052</v>
      </c>
      <c r="L183" s="149">
        <v>1136.1176719494017</v>
      </c>
      <c r="M183" s="151">
        <v>11.203500395483465</v>
      </c>
      <c r="N183" s="151">
        <v>135.83064437188077</v>
      </c>
      <c r="O183" s="150">
        <v>9.3844970582870724E-2</v>
      </c>
      <c r="P183" s="150">
        <v>1.326381717625059</v>
      </c>
      <c r="Q183" s="152">
        <v>1.194993572017878E-3</v>
      </c>
      <c r="R183" s="152">
        <v>0.46643012621575086</v>
      </c>
      <c r="S183" s="152">
        <v>2.0019118148598455E-2</v>
      </c>
    </row>
    <row r="184" spans="1:19">
      <c r="A184" s="148" t="s">
        <v>600</v>
      </c>
      <c r="B184" s="177">
        <v>159</v>
      </c>
      <c r="C184" s="148" t="s">
        <v>569</v>
      </c>
      <c r="D184" s="148" t="s">
        <v>250</v>
      </c>
      <c r="E184" s="149">
        <v>542.29413258457157</v>
      </c>
      <c r="F184" s="149">
        <v>325.29313180896088</v>
      </c>
      <c r="G184" s="149">
        <v>221.7306000669704</v>
      </c>
      <c r="H184" s="149">
        <v>363.45321767046079</v>
      </c>
      <c r="I184" s="149">
        <v>809.46186322815493</v>
      </c>
      <c r="J184" s="150">
        <v>0.86153235837277031</v>
      </c>
      <c r="K184" s="151">
        <v>35.581195798095195</v>
      </c>
      <c r="L184" s="149">
        <v>554.78237391069729</v>
      </c>
      <c r="M184" s="151">
        <v>13.333435502427825</v>
      </c>
      <c r="N184" s="151">
        <v>274.60411273190346</v>
      </c>
      <c r="O184" s="150">
        <v>0.36605312405764878</v>
      </c>
      <c r="P184" s="150">
        <v>0.88816636352954581</v>
      </c>
      <c r="Q184" s="152">
        <v>5.444655726445536E-2</v>
      </c>
      <c r="R184" s="152">
        <v>18.977671133848833</v>
      </c>
      <c r="S184" s="152">
        <v>1.0317324416673039E-2</v>
      </c>
    </row>
    <row r="185" spans="1:19">
      <c r="A185" s="148" t="s">
        <v>601</v>
      </c>
      <c r="B185" s="177">
        <v>160</v>
      </c>
      <c r="C185" s="148" t="s">
        <v>569</v>
      </c>
      <c r="D185" s="148" t="s">
        <v>250</v>
      </c>
      <c r="E185" s="149">
        <v>428.04799850317221</v>
      </c>
      <c r="F185" s="149">
        <v>412.69650562997219</v>
      </c>
      <c r="G185" s="149">
        <v>218.18209882793434</v>
      </c>
      <c r="H185" s="149">
        <v>576.74646913414654</v>
      </c>
      <c r="I185" s="149">
        <v>878.56571628302004</v>
      </c>
      <c r="J185" s="150">
        <v>2.2540228997006637</v>
      </c>
      <c r="K185" s="151">
        <v>29.467127581653891</v>
      </c>
      <c r="L185" s="149">
        <v>1299.5047997514373</v>
      </c>
      <c r="M185" s="151">
        <v>15.334737081004031</v>
      </c>
      <c r="N185" s="151">
        <v>207.03079653060479</v>
      </c>
      <c r="O185" s="150">
        <v>0.33188505937359242</v>
      </c>
      <c r="P185" s="150">
        <v>0.79367300242971606</v>
      </c>
      <c r="Q185" s="152">
        <v>-1.2508341487585293E-3</v>
      </c>
      <c r="R185" s="152">
        <v>9.5005045653615063</v>
      </c>
      <c r="S185" s="152">
        <v>2.0585666056718962E-2</v>
      </c>
    </row>
    <row r="186" spans="1:19">
      <c r="A186" s="148" t="s">
        <v>602</v>
      </c>
      <c r="B186" s="177">
        <v>161</v>
      </c>
      <c r="C186" s="148" t="s">
        <v>569</v>
      </c>
      <c r="D186" s="148" t="s">
        <v>250</v>
      </c>
      <c r="E186" s="149">
        <v>563.5473529217046</v>
      </c>
      <c r="F186" s="149">
        <v>805.8754251266248</v>
      </c>
      <c r="G186" s="149">
        <v>273.29886340102473</v>
      </c>
      <c r="H186" s="149">
        <v>562.97200968281356</v>
      </c>
      <c r="I186" s="149">
        <v>1443.1108047381656</v>
      </c>
      <c r="J186" s="150">
        <v>9.0278913271138563</v>
      </c>
      <c r="K186" s="151">
        <v>28.321725396365931</v>
      </c>
      <c r="L186" s="149">
        <v>2041.7331790214976</v>
      </c>
      <c r="M186" s="151">
        <v>14.097915250659758</v>
      </c>
      <c r="N186" s="151">
        <v>165.7251826161424</v>
      </c>
      <c r="O186" s="150">
        <v>0.11104180776208784</v>
      </c>
      <c r="P186" s="150">
        <v>1.1623179986667536</v>
      </c>
      <c r="Q186" s="152">
        <v>5.2219583421039316E-3</v>
      </c>
      <c r="R186" s="152">
        <v>1.1630605574116306</v>
      </c>
      <c r="S186" s="152">
        <v>2.0788804974524393E-2</v>
      </c>
    </row>
    <row r="187" spans="1:19">
      <c r="A187" s="148" t="s">
        <v>603</v>
      </c>
      <c r="B187" s="177">
        <v>167</v>
      </c>
      <c r="C187" s="148" t="s">
        <v>569</v>
      </c>
      <c r="D187" s="148" t="s">
        <v>250</v>
      </c>
      <c r="E187" s="149">
        <v>413.0439013830657</v>
      </c>
      <c r="F187" s="149">
        <v>848.66810270668793</v>
      </c>
      <c r="G187" s="149">
        <v>114.43687353523491</v>
      </c>
      <c r="H187" s="149">
        <v>256.66792962337104</v>
      </c>
      <c r="I187" s="149">
        <v>1431.8531413741587</v>
      </c>
      <c r="J187" s="150">
        <v>2.2763469410339821</v>
      </c>
      <c r="K187" s="151">
        <v>32.604697186082269</v>
      </c>
      <c r="L187" s="149">
        <v>832.14863371104013</v>
      </c>
      <c r="M187" s="151">
        <v>9.8598565662068651</v>
      </c>
      <c r="N187" s="151">
        <v>118.87120596248772</v>
      </c>
      <c r="O187" s="150">
        <v>7.9510541263890566E-2</v>
      </c>
      <c r="P187" s="150">
        <v>1.2288397905107888</v>
      </c>
      <c r="Q187" s="152">
        <v>2.8834107016671232E-3</v>
      </c>
      <c r="R187" s="152">
        <v>0.56091511692574259</v>
      </c>
      <c r="S187" s="152">
        <v>1.285780117541351E-2</v>
      </c>
    </row>
    <row r="188" spans="1:19">
      <c r="A188" s="148" t="s">
        <v>604</v>
      </c>
      <c r="B188" s="177">
        <v>174</v>
      </c>
      <c r="C188" s="148" t="s">
        <v>569</v>
      </c>
      <c r="D188" s="148" t="s">
        <v>250</v>
      </c>
      <c r="E188" s="149">
        <v>320.92988622705218</v>
      </c>
      <c r="F188" s="149">
        <v>215.02094665469508</v>
      </c>
      <c r="G188" s="149">
        <v>82.796793739025176</v>
      </c>
      <c r="H188" s="149">
        <v>247.50914163737622</v>
      </c>
      <c r="I188" s="149">
        <v>581.80321532926678</v>
      </c>
      <c r="J188" s="150">
        <v>0.66873550751666133</v>
      </c>
      <c r="K188" s="151">
        <v>26.210888199738122</v>
      </c>
      <c r="L188" s="149">
        <v>368.50412530157661</v>
      </c>
      <c r="M188" s="151">
        <v>9.0324018298363082</v>
      </c>
      <c r="N188" s="151">
        <v>116.1460995096364</v>
      </c>
      <c r="O188" s="150">
        <v>6.335326897882404E-2</v>
      </c>
      <c r="P188" s="150">
        <v>1.6190369404484297</v>
      </c>
      <c r="Q188" s="152">
        <v>9.8702312710070286E-5</v>
      </c>
      <c r="R188" s="152">
        <v>0.89096350870779228</v>
      </c>
      <c r="S188" s="152">
        <v>4.1987388242156016E-3</v>
      </c>
    </row>
    <row r="189" spans="1:19">
      <c r="A189" s="148" t="s">
        <v>605</v>
      </c>
      <c r="B189" s="177">
        <v>176</v>
      </c>
      <c r="C189" s="148" t="s">
        <v>569</v>
      </c>
      <c r="D189" s="148" t="s">
        <v>250</v>
      </c>
      <c r="E189" s="149">
        <v>881.53869139501387</v>
      </c>
      <c r="F189" s="149">
        <v>406.71804408738188</v>
      </c>
      <c r="G189" s="149">
        <v>373.74123359801843</v>
      </c>
      <c r="H189" s="149">
        <v>953.51193481083487</v>
      </c>
      <c r="I189" s="149">
        <v>939.93893922418988</v>
      </c>
      <c r="J189" s="150">
        <v>1.264762323620364</v>
      </c>
      <c r="K189" s="151">
        <v>23.959279274993094</v>
      </c>
      <c r="L189" s="149">
        <v>562.35054659980597</v>
      </c>
      <c r="M189" s="151">
        <v>11.333900484207454</v>
      </c>
      <c r="N189" s="151">
        <v>133.04605723947492</v>
      </c>
      <c r="O189" s="150">
        <v>0.29728884964863189</v>
      </c>
      <c r="P189" s="150">
        <v>0.61641631030941202</v>
      </c>
      <c r="Q189" s="152">
        <v>6.962589790952752E-3</v>
      </c>
      <c r="R189" s="152">
        <v>0.45068377944398985</v>
      </c>
      <c r="S189" s="152">
        <v>1.1029099627493856E-2</v>
      </c>
    </row>
    <row r="190" spans="1:19">
      <c r="A190" s="148" t="s">
        <v>606</v>
      </c>
      <c r="B190" s="177">
        <v>181</v>
      </c>
      <c r="C190" s="148" t="s">
        <v>569</v>
      </c>
      <c r="D190" s="148" t="s">
        <v>250</v>
      </c>
      <c r="E190" s="149">
        <v>834.67521849909235</v>
      </c>
      <c r="F190" s="149">
        <v>793.46194856460488</v>
      </c>
      <c r="G190" s="149">
        <v>189.66933762898242</v>
      </c>
      <c r="H190" s="149">
        <v>626.99873772032095</v>
      </c>
      <c r="I190" s="149">
        <v>1113.6890650275054</v>
      </c>
      <c r="J190" s="150">
        <v>1.1011090619908268</v>
      </c>
      <c r="K190" s="151">
        <v>29.127144430123682</v>
      </c>
      <c r="L190" s="149">
        <v>485.97362578829689</v>
      </c>
      <c r="M190" s="151">
        <v>9.6440838101774489</v>
      </c>
      <c r="N190" s="151">
        <v>111.19143180882827</v>
      </c>
      <c r="O190" s="150">
        <v>6.0403821973439506E-2</v>
      </c>
      <c r="P190" s="150">
        <v>0.72587997959434847</v>
      </c>
      <c r="Q190" s="152">
        <v>1.9230110478060104E-2</v>
      </c>
      <c r="R190" s="152">
        <v>0.34552526830941371</v>
      </c>
      <c r="S190" s="152">
        <v>1.4805451759950114E-2</v>
      </c>
    </row>
    <row r="191" spans="1:19">
      <c r="A191" s="148" t="s">
        <v>607</v>
      </c>
      <c r="B191" s="177">
        <v>184</v>
      </c>
      <c r="C191" s="148" t="s">
        <v>569</v>
      </c>
      <c r="D191" s="148" t="s">
        <v>250</v>
      </c>
      <c r="E191" s="149">
        <v>385.26657683609153</v>
      </c>
      <c r="F191" s="149">
        <v>296.62697863413689</v>
      </c>
      <c r="G191" s="149">
        <v>157.54443526389957</v>
      </c>
      <c r="H191" s="149">
        <v>379.25846298076988</v>
      </c>
      <c r="I191" s="149">
        <v>777.04508738396544</v>
      </c>
      <c r="J191" s="150">
        <v>0.4947971894609956</v>
      </c>
      <c r="K191" s="151">
        <v>25.272432848909453</v>
      </c>
      <c r="L191" s="149">
        <v>299.92162628663959</v>
      </c>
      <c r="M191" s="151">
        <v>9.0134284413784229</v>
      </c>
      <c r="N191" s="151">
        <v>128.19426494249706</v>
      </c>
      <c r="O191" s="150">
        <v>0.40320661675634423</v>
      </c>
      <c r="P191" s="150">
        <v>0.76566773764722829</v>
      </c>
      <c r="Q191" s="152">
        <v>7.9279020833302322E-3</v>
      </c>
      <c r="R191" s="152">
        <v>0.43743506560693524</v>
      </c>
      <c r="S191" s="152">
        <v>4.8359725431900346E-3</v>
      </c>
    </row>
    <row r="192" spans="1:19">
      <c r="A192" s="148" t="s">
        <v>608</v>
      </c>
      <c r="B192" s="177">
        <v>195</v>
      </c>
      <c r="C192" s="148" t="s">
        <v>569</v>
      </c>
      <c r="D192" s="148" t="s">
        <v>250</v>
      </c>
      <c r="E192" s="149">
        <v>296.02060233969996</v>
      </c>
      <c r="F192" s="149">
        <v>447.50357480390096</v>
      </c>
      <c r="G192" s="149">
        <v>123.04728129683943</v>
      </c>
      <c r="H192" s="149">
        <v>332.28656633883958</v>
      </c>
      <c r="I192" s="149">
        <v>976.99935613833043</v>
      </c>
      <c r="J192" s="150">
        <v>1.1912071354595937</v>
      </c>
      <c r="K192" s="151">
        <v>51.637564580516568</v>
      </c>
      <c r="L192" s="149">
        <v>749.74988159884435</v>
      </c>
      <c r="M192" s="151">
        <v>7.3094075550957385</v>
      </c>
      <c r="N192" s="151">
        <v>129.22771066808625</v>
      </c>
      <c r="O192" s="150">
        <v>7.3204581613711184E-2</v>
      </c>
      <c r="P192" s="150">
        <v>0.92666754337791835</v>
      </c>
      <c r="Q192" s="152">
        <v>1.2265842636551651E-2</v>
      </c>
      <c r="R192" s="152">
        <v>0.75603394815033675</v>
      </c>
      <c r="S192" s="152">
        <v>7.495107300324491E-3</v>
      </c>
    </row>
    <row r="193" spans="1:26">
      <c r="A193" s="148" t="s">
        <v>609</v>
      </c>
      <c r="B193" s="177">
        <v>233</v>
      </c>
      <c r="C193" s="148" t="s">
        <v>569</v>
      </c>
      <c r="D193" s="148" t="s">
        <v>250</v>
      </c>
      <c r="E193" s="149">
        <v>562.75282347367579</v>
      </c>
      <c r="F193" s="149">
        <v>472.92911774900108</v>
      </c>
      <c r="G193" s="149">
        <v>237.13249206207399</v>
      </c>
      <c r="H193" s="149">
        <v>481.01574357466234</v>
      </c>
      <c r="I193" s="149">
        <v>1202.8263839651872</v>
      </c>
      <c r="J193" s="150">
        <v>3.4240106204117602</v>
      </c>
      <c r="K193" s="151">
        <v>60.349696558064807</v>
      </c>
      <c r="L193" s="149">
        <v>1609.6476480212232</v>
      </c>
      <c r="M193" s="151">
        <v>17.523118858869932</v>
      </c>
      <c r="N193" s="151">
        <v>131.20606783458959</v>
      </c>
      <c r="O193" s="150">
        <v>1.9668873291084292</v>
      </c>
      <c r="P193" s="150">
        <v>1.0128558263221212</v>
      </c>
      <c r="Q193" s="152">
        <v>9.4181889827349621E-3</v>
      </c>
      <c r="R193" s="152">
        <v>1.0291863869081326</v>
      </c>
      <c r="S193" s="152">
        <v>9.7404597391926619E-3</v>
      </c>
    </row>
    <row r="194" spans="1:26">
      <c r="A194" s="148" t="s">
        <v>610</v>
      </c>
      <c r="B194" s="177">
        <v>234</v>
      </c>
      <c r="C194" s="148" t="s">
        <v>569</v>
      </c>
      <c r="D194" s="148" t="s">
        <v>250</v>
      </c>
      <c r="E194" s="149">
        <v>611.17447470209572</v>
      </c>
      <c r="F194" s="149">
        <v>625.25806255847817</v>
      </c>
      <c r="G194" s="149">
        <v>333.51095681952228</v>
      </c>
      <c r="H194" s="149">
        <v>535.33322249729281</v>
      </c>
      <c r="I194" s="149">
        <v>1388.0770657113062</v>
      </c>
      <c r="J194" s="150">
        <v>4.4636377007607733</v>
      </c>
      <c r="K194" s="151">
        <v>87.185312386842071</v>
      </c>
      <c r="L194" s="149">
        <v>2450.8147688590166</v>
      </c>
      <c r="M194" s="151">
        <v>40.241948265209274</v>
      </c>
      <c r="N194" s="151">
        <v>184.68275319426832</v>
      </c>
      <c r="O194" s="150">
        <v>1.4295119548596025</v>
      </c>
      <c r="P194" s="150">
        <v>0.90163743839867327</v>
      </c>
      <c r="Q194" s="152">
        <v>2.2815574117346343E-3</v>
      </c>
      <c r="R194" s="152">
        <v>2.5070474019313398</v>
      </c>
      <c r="S194" s="152">
        <v>1.7071034071470464E-2</v>
      </c>
    </row>
    <row r="195" spans="1:26">
      <c r="A195" s="148" t="s">
        <v>611</v>
      </c>
      <c r="B195" s="177">
        <v>235</v>
      </c>
      <c r="C195" s="148" t="s">
        <v>569</v>
      </c>
      <c r="D195" s="148" t="s">
        <v>250</v>
      </c>
      <c r="E195" s="149">
        <v>604.81384349588507</v>
      </c>
      <c r="F195" s="149">
        <v>614.5763363226489</v>
      </c>
      <c r="G195" s="149">
        <v>145.02182441270688</v>
      </c>
      <c r="H195" s="149">
        <v>555.1450088003852</v>
      </c>
      <c r="I195" s="149">
        <v>1414.3581977838312</v>
      </c>
      <c r="J195" s="150">
        <v>3.1867517081877428</v>
      </c>
      <c r="K195" s="151">
        <v>102.94159078482646</v>
      </c>
      <c r="L195" s="149">
        <v>1727.6258258116247</v>
      </c>
      <c r="M195" s="151">
        <v>11.440288703817917</v>
      </c>
      <c r="N195" s="151">
        <v>128.37724309328252</v>
      </c>
      <c r="O195" s="150">
        <v>1.3396482127710687</v>
      </c>
      <c r="P195" s="150">
        <v>0.722796789455185</v>
      </c>
      <c r="Q195" s="152">
        <v>7.5698512641503308E-3</v>
      </c>
      <c r="R195" s="152">
        <v>0.94746529131218848</v>
      </c>
      <c r="S195" s="152">
        <v>2.2130026271223884E-2</v>
      </c>
    </row>
    <row r="196" spans="1:26">
      <c r="A196" s="148" t="s">
        <v>612</v>
      </c>
      <c r="B196" s="177">
        <v>236</v>
      </c>
      <c r="C196" s="148" t="s">
        <v>569</v>
      </c>
      <c r="D196" s="148" t="s">
        <v>250</v>
      </c>
      <c r="E196" s="149">
        <v>407.46607693451</v>
      </c>
      <c r="F196" s="149">
        <v>544.66739276269573</v>
      </c>
      <c r="G196" s="149">
        <v>137.46145845556336</v>
      </c>
      <c r="H196" s="149">
        <v>231.13502243053236</v>
      </c>
      <c r="I196" s="149">
        <v>1482.1693141164644</v>
      </c>
      <c r="J196" s="150">
        <v>3.402816422933586</v>
      </c>
      <c r="K196" s="151">
        <v>87.268975234009091</v>
      </c>
      <c r="L196" s="149">
        <v>1786.2288873526309</v>
      </c>
      <c r="M196" s="151">
        <v>10.033850967756011</v>
      </c>
      <c r="N196" s="151">
        <v>114.10992120733576</v>
      </c>
      <c r="O196" s="150">
        <v>1.4700509787733695</v>
      </c>
      <c r="P196" s="150">
        <v>0.89266836845217234</v>
      </c>
      <c r="Q196" s="152">
        <v>5.0741409150435899E-3</v>
      </c>
      <c r="R196" s="152">
        <v>2.0021924691256787</v>
      </c>
      <c r="S196" s="152">
        <v>1.2370224590095232E-2</v>
      </c>
    </row>
    <row r="197" spans="1:26">
      <c r="A197" s="148" t="s">
        <v>613</v>
      </c>
      <c r="B197" s="177">
        <v>237</v>
      </c>
      <c r="C197" s="148" t="s">
        <v>569</v>
      </c>
      <c r="D197" s="148" t="s">
        <v>250</v>
      </c>
      <c r="E197" s="149">
        <v>406.6853766474137</v>
      </c>
      <c r="F197" s="149">
        <v>880.17627035179703</v>
      </c>
      <c r="G197" s="149">
        <v>261.22904839023164</v>
      </c>
      <c r="H197" s="149">
        <v>496.05861793615736</v>
      </c>
      <c r="I197" s="149">
        <v>1894.0204107747286</v>
      </c>
      <c r="J197" s="150">
        <v>2.9637663256385647</v>
      </c>
      <c r="K197" s="151">
        <v>120.9394664081895</v>
      </c>
      <c r="L197" s="149">
        <v>2372.3851702262846</v>
      </c>
      <c r="M197" s="151">
        <v>13.372261848826085</v>
      </c>
      <c r="N197" s="151">
        <v>136.99826716734557</v>
      </c>
      <c r="O197" s="150">
        <v>1.1972253299947975</v>
      </c>
      <c r="P197" s="150">
        <v>0.89573718154568016</v>
      </c>
      <c r="Q197" s="152">
        <v>8.2711634575033778E-4</v>
      </c>
      <c r="R197" s="152">
        <v>3.5328763713972604</v>
      </c>
      <c r="S197" s="152">
        <v>1.2696826661263145E-2</v>
      </c>
    </row>
    <row r="198" spans="1:26">
      <c r="A198" s="148" t="s">
        <v>614</v>
      </c>
      <c r="B198" s="177">
        <v>238</v>
      </c>
      <c r="C198" s="148" t="s">
        <v>569</v>
      </c>
      <c r="D198" s="148" t="s">
        <v>250</v>
      </c>
      <c r="E198" s="149">
        <v>388.88021287780197</v>
      </c>
      <c r="F198" s="149">
        <v>323.41740677930756</v>
      </c>
      <c r="G198" s="149">
        <v>214.22725219129765</v>
      </c>
      <c r="H198" s="149">
        <v>432.70339527323216</v>
      </c>
      <c r="I198" s="149">
        <v>663.06002997310998</v>
      </c>
      <c r="J198" s="150">
        <v>1.6441519327854526</v>
      </c>
      <c r="K198" s="151">
        <v>27.133792853917345</v>
      </c>
      <c r="L198" s="149">
        <v>638.5875589859404</v>
      </c>
      <c r="M198" s="151">
        <v>9.4588279848535013</v>
      </c>
      <c r="N198" s="151">
        <v>107.45290790027315</v>
      </c>
      <c r="O198" s="150">
        <v>0.67103826955834345</v>
      </c>
      <c r="P198" s="150">
        <v>0.83084158230024885</v>
      </c>
      <c r="Q198" s="152">
        <v>1.654769167410177E-3</v>
      </c>
      <c r="R198" s="152">
        <v>0.28686723153952737</v>
      </c>
      <c r="S198" s="152">
        <v>8.8859181649269935E-3</v>
      </c>
    </row>
    <row r="199" spans="1:26">
      <c r="A199" s="148" t="s">
        <v>615</v>
      </c>
      <c r="B199" s="177">
        <v>239</v>
      </c>
      <c r="C199" s="148" t="s">
        <v>569</v>
      </c>
      <c r="D199" s="148" t="s">
        <v>250</v>
      </c>
      <c r="E199" s="149">
        <v>588.86335475020462</v>
      </c>
      <c r="F199" s="149">
        <v>608.17067305075022</v>
      </c>
      <c r="G199" s="149">
        <v>361.59539437061909</v>
      </c>
      <c r="H199" s="149">
        <v>1021.0128201963223</v>
      </c>
      <c r="I199" s="149">
        <v>1261.9694028120621</v>
      </c>
      <c r="J199" s="150">
        <v>2.7463914032328396</v>
      </c>
      <c r="K199" s="151">
        <v>63.498813993083601</v>
      </c>
      <c r="L199" s="149">
        <v>1645.2281101213816</v>
      </c>
      <c r="M199" s="151">
        <v>9.3355624228166789</v>
      </c>
      <c r="N199" s="151">
        <v>119.87093696142155</v>
      </c>
      <c r="O199" s="150">
        <v>0.75055950315143116</v>
      </c>
      <c r="P199" s="150">
        <v>0.78893461215672234</v>
      </c>
      <c r="Q199" s="152">
        <v>7.3858968298968451E-3</v>
      </c>
      <c r="R199" s="152">
        <v>0.66788336355499944</v>
      </c>
      <c r="S199" s="152">
        <v>1.6311986446316738E-2</v>
      </c>
    </row>
    <row r="200" spans="1:26">
      <c r="A200" s="148" t="s">
        <v>616</v>
      </c>
      <c r="B200" s="177">
        <v>240</v>
      </c>
      <c r="C200" s="148" t="s">
        <v>569</v>
      </c>
      <c r="D200" s="148" t="s">
        <v>250</v>
      </c>
      <c r="E200" s="149">
        <v>511.98008043327468</v>
      </c>
      <c r="F200" s="149">
        <v>435.31022076667512</v>
      </c>
      <c r="G200" s="149">
        <v>102.5356567045261</v>
      </c>
      <c r="H200" s="149">
        <v>403.11295942293054</v>
      </c>
      <c r="I200" s="149">
        <v>1216.8592453814142</v>
      </c>
      <c r="J200" s="150">
        <v>2.0282843550491072</v>
      </c>
      <c r="K200" s="151">
        <v>58.822569491926046</v>
      </c>
      <c r="L200" s="149">
        <v>921.64507971267165</v>
      </c>
      <c r="M200" s="151">
        <v>9.5531767323298169</v>
      </c>
      <c r="N200" s="151">
        <v>114.6124905071776</v>
      </c>
      <c r="O200" s="150">
        <v>0.67585107843368852</v>
      </c>
      <c r="P200" s="150">
        <v>0.76010859409881437</v>
      </c>
      <c r="Q200" s="152">
        <v>-5.2600551756814638E-3</v>
      </c>
      <c r="R200" s="152">
        <v>0.2365755815414578</v>
      </c>
      <c r="S200" s="152">
        <v>1.0536460956768008E-2</v>
      </c>
    </row>
    <row r="201" spans="1:26">
      <c r="A201" s="148" t="s">
        <v>617</v>
      </c>
      <c r="B201" s="177">
        <v>241</v>
      </c>
      <c r="C201" s="148" t="s">
        <v>569</v>
      </c>
      <c r="D201" s="148" t="s">
        <v>250</v>
      </c>
      <c r="E201" s="149">
        <v>300.93382121075399</v>
      </c>
      <c r="F201" s="149">
        <v>277.55433820775625</v>
      </c>
      <c r="G201" s="149">
        <v>134.55103032637982</v>
      </c>
      <c r="H201" s="149">
        <v>178.33141087778458</v>
      </c>
      <c r="I201" s="149">
        <v>674.99949541754631</v>
      </c>
      <c r="J201" s="150">
        <v>2.1520960532364919</v>
      </c>
      <c r="K201" s="151">
        <v>33.712179750035503</v>
      </c>
      <c r="L201" s="149">
        <v>814.4570323234384</v>
      </c>
      <c r="M201" s="151">
        <v>16.831956106235346</v>
      </c>
      <c r="N201" s="151">
        <v>150.32559833428087</v>
      </c>
      <c r="O201" s="150">
        <v>1.4588536179145701</v>
      </c>
      <c r="P201" s="150">
        <v>1.0562857485228982</v>
      </c>
      <c r="Q201" s="152">
        <v>1.7095723084732135E-3</v>
      </c>
      <c r="R201" s="152">
        <v>0.49490130009141481</v>
      </c>
      <c r="S201" s="152">
        <v>5.5935154064106693E-3</v>
      </c>
    </row>
    <row r="202" spans="1:26">
      <c r="A202" s="148" t="s">
        <v>618</v>
      </c>
      <c r="B202" s="177">
        <v>242</v>
      </c>
      <c r="C202" s="148" t="s">
        <v>569</v>
      </c>
      <c r="D202" s="181" t="s">
        <v>250</v>
      </c>
      <c r="E202" s="149">
        <v>318.95840613107617</v>
      </c>
      <c r="F202" s="149">
        <v>198.69606742442409</v>
      </c>
      <c r="G202" s="149">
        <v>246.8905752292265</v>
      </c>
      <c r="H202" s="149">
        <v>392.74927820847012</v>
      </c>
      <c r="I202" s="149">
        <v>424.62627095052306</v>
      </c>
      <c r="J202" s="150">
        <v>0.4973857786347749</v>
      </c>
      <c r="K202" s="151">
        <v>5.0246817694098098</v>
      </c>
      <c r="L202" s="149">
        <v>133.81456676000272</v>
      </c>
      <c r="M202" s="151">
        <v>9.5609209315152466</v>
      </c>
      <c r="N202" s="151">
        <v>109.09799239479719</v>
      </c>
      <c r="O202" s="150">
        <v>0.1817815548999496</v>
      </c>
      <c r="P202" s="150">
        <v>1.0817667623535554</v>
      </c>
      <c r="Q202" s="152">
        <v>4.4934340191977139E-4</v>
      </c>
      <c r="R202" s="152">
        <v>0.1326902042378432</v>
      </c>
      <c r="S202" s="152">
        <v>1.4491159782996782E-3</v>
      </c>
    </row>
    <row r="203" spans="1:26">
      <c r="A203" s="148"/>
      <c r="C203" s="148"/>
      <c r="D203" s="181"/>
      <c r="E203" s="149"/>
      <c r="F203" s="149"/>
      <c r="G203" s="149"/>
      <c r="H203" s="149"/>
      <c r="I203" s="149"/>
      <c r="J203" s="150"/>
      <c r="K203" s="151"/>
      <c r="L203" s="149"/>
      <c r="M203" s="151"/>
      <c r="N203" s="151"/>
      <c r="O203" s="150"/>
      <c r="P203" s="150"/>
      <c r="Q203" s="152"/>
      <c r="R203" s="152"/>
      <c r="S203" s="152"/>
    </row>
    <row r="204" spans="1:26" s="140" customFormat="1">
      <c r="A204" s="139"/>
      <c r="B204" s="161">
        <v>146</v>
      </c>
      <c r="C204" s="178" t="s">
        <v>622</v>
      </c>
      <c r="D204" s="182" t="s">
        <v>54</v>
      </c>
      <c r="E204" s="162">
        <v>373</v>
      </c>
      <c r="F204" s="162">
        <v>1066</v>
      </c>
      <c r="G204" s="162">
        <v>99</v>
      </c>
      <c r="H204" s="162">
        <v>314</v>
      </c>
      <c r="I204" s="162">
        <v>2875</v>
      </c>
      <c r="J204" s="163">
        <v>2.0299999999999998</v>
      </c>
      <c r="K204" s="164">
        <v>34.799999999999997</v>
      </c>
      <c r="L204" s="162">
        <v>1035</v>
      </c>
      <c r="M204" s="164">
        <v>330.1</v>
      </c>
      <c r="N204" s="164">
        <v>125</v>
      </c>
      <c r="O204" s="163">
        <v>0.22500000000000001</v>
      </c>
      <c r="P204" s="163">
        <v>0.47599999999999998</v>
      </c>
      <c r="Q204" s="165">
        <v>0.28999999999999998</v>
      </c>
      <c r="R204" s="165">
        <v>2.879</v>
      </c>
      <c r="S204" s="165">
        <v>0.251</v>
      </c>
    </row>
    <row r="205" spans="1:26" s="140" customFormat="1">
      <c r="A205" s="139"/>
      <c r="B205" s="161">
        <v>144</v>
      </c>
      <c r="C205" s="178" t="s">
        <v>623</v>
      </c>
      <c r="D205" s="182" t="s">
        <v>54</v>
      </c>
      <c r="E205" s="162">
        <v>236</v>
      </c>
      <c r="F205" s="162">
        <v>550</v>
      </c>
      <c r="G205" s="162">
        <v>81</v>
      </c>
      <c r="H205" s="162">
        <v>263</v>
      </c>
      <c r="I205" s="162">
        <v>2138</v>
      </c>
      <c r="J205" s="163">
        <v>1.1499999999999999</v>
      </c>
      <c r="K205" s="164">
        <v>34.4</v>
      </c>
      <c r="L205" s="162">
        <v>589</v>
      </c>
      <c r="M205" s="164">
        <v>447.6</v>
      </c>
      <c r="N205" s="164">
        <v>124.6</v>
      </c>
      <c r="O205" s="163">
        <v>0.38300000000000001</v>
      </c>
      <c r="P205" s="163">
        <v>0.44900000000000001</v>
      </c>
      <c r="Q205" s="165">
        <v>0.37</v>
      </c>
      <c r="R205" s="165">
        <v>1.26</v>
      </c>
      <c r="S205" s="165">
        <v>0.433</v>
      </c>
    </row>
    <row r="206" spans="1:26" s="140" customFormat="1">
      <c r="A206" s="139"/>
      <c r="B206" s="161">
        <v>42</v>
      </c>
      <c r="C206" s="178" t="s">
        <v>624</v>
      </c>
      <c r="D206" s="182" t="s">
        <v>54</v>
      </c>
      <c r="E206" s="162">
        <v>260</v>
      </c>
      <c r="F206" s="162">
        <v>619</v>
      </c>
      <c r="G206" s="162">
        <v>139</v>
      </c>
      <c r="H206" s="162">
        <v>448</v>
      </c>
      <c r="I206" s="162">
        <v>1564</v>
      </c>
      <c r="J206" s="163">
        <v>1.41</v>
      </c>
      <c r="K206" s="164">
        <v>64.400000000000006</v>
      </c>
      <c r="L206" s="162">
        <v>760</v>
      </c>
      <c r="M206" s="164">
        <v>62.6</v>
      </c>
      <c r="N206" s="164">
        <v>107</v>
      </c>
      <c r="O206" s="163">
        <v>0.126</v>
      </c>
      <c r="P206" s="163">
        <v>0.501</v>
      </c>
      <c r="Q206" s="165">
        <v>0.03</v>
      </c>
      <c r="R206" s="165">
        <v>5.492</v>
      </c>
      <c r="S206" s="165">
        <v>2.4E-2</v>
      </c>
    </row>
    <row r="207" spans="1:26" s="140" customFormat="1">
      <c r="A207" s="139"/>
      <c r="B207" s="161">
        <v>143</v>
      </c>
      <c r="C207" s="178" t="s">
        <v>625</v>
      </c>
      <c r="D207" s="182" t="s">
        <v>54</v>
      </c>
      <c r="E207" s="162">
        <v>329</v>
      </c>
      <c r="F207" s="162">
        <v>1291</v>
      </c>
      <c r="G207" s="162">
        <v>156</v>
      </c>
      <c r="H207" s="162">
        <v>279.75</v>
      </c>
      <c r="I207" s="162">
        <v>3721.25</v>
      </c>
      <c r="J207" s="163">
        <v>3.2024999999999997</v>
      </c>
      <c r="K207" s="164">
        <v>99.675000000000011</v>
      </c>
      <c r="L207" s="162">
        <v>2126.75</v>
      </c>
      <c r="M207" s="164">
        <v>232.9</v>
      </c>
      <c r="N207" s="164">
        <v>127.64999999999999</v>
      </c>
      <c r="O207" s="163">
        <v>0.39224999999999999</v>
      </c>
      <c r="P207" s="163">
        <v>0.76624999999999999</v>
      </c>
      <c r="Q207" s="165">
        <v>0.19750000000000001</v>
      </c>
      <c r="R207" s="165">
        <v>1.5455000000000001</v>
      </c>
      <c r="S207" s="165">
        <v>0.39349999999999996</v>
      </c>
    </row>
    <row r="208" spans="1:26" s="140" customFormat="1">
      <c r="A208" s="161"/>
      <c r="B208" s="161">
        <v>21</v>
      </c>
      <c r="C208" s="178" t="s">
        <v>626</v>
      </c>
      <c r="D208" s="182" t="s">
        <v>54</v>
      </c>
      <c r="E208" s="166">
        <v>180</v>
      </c>
      <c r="F208" s="166">
        <v>1124</v>
      </c>
      <c r="G208" s="166">
        <v>66</v>
      </c>
      <c r="H208" s="166">
        <v>166</v>
      </c>
      <c r="I208" s="166">
        <v>2709</v>
      </c>
      <c r="J208" s="167">
        <v>2.64</v>
      </c>
      <c r="K208" s="168">
        <v>56.8</v>
      </c>
      <c r="L208" s="166">
        <v>1556</v>
      </c>
      <c r="M208" s="168">
        <v>62.2</v>
      </c>
      <c r="N208" s="168">
        <v>104.5</v>
      </c>
      <c r="O208" s="167">
        <v>0.442</v>
      </c>
      <c r="P208" s="167">
        <v>0.57299999999999995</v>
      </c>
      <c r="Q208" s="169">
        <v>0.17</v>
      </c>
      <c r="R208" s="169">
        <v>0.88</v>
      </c>
      <c r="S208" s="169">
        <v>3.9E-2</v>
      </c>
      <c r="T208" s="141"/>
      <c r="U208" s="142"/>
      <c r="Z208" s="143"/>
    </row>
    <row r="209" spans="1:39" s="140" customFormat="1">
      <c r="A209" s="161"/>
      <c r="B209" s="161"/>
      <c r="C209" s="179" t="s">
        <v>627</v>
      </c>
      <c r="D209" s="182" t="s">
        <v>54</v>
      </c>
      <c r="E209" s="166">
        <v>194.40443034082003</v>
      </c>
      <c r="F209" s="166">
        <v>1156.1808983123562</v>
      </c>
      <c r="G209" s="166">
        <v>82.821973383811638</v>
      </c>
      <c r="H209" s="166">
        <v>246.13106143092276</v>
      </c>
      <c r="I209" s="166">
        <v>2874.0651793300253</v>
      </c>
      <c r="J209" s="167">
        <v>2.7843327381301304</v>
      </c>
      <c r="K209" s="168">
        <v>62.34556271537172</v>
      </c>
      <c r="L209" s="166">
        <v>1528.0720497321524</v>
      </c>
      <c r="M209" s="168">
        <v>72.575296937785367</v>
      </c>
      <c r="N209" s="168">
        <v>106.17391446977078</v>
      </c>
      <c r="O209" s="167">
        <v>0.47009341878896266</v>
      </c>
      <c r="P209" s="167">
        <v>0.56520404746811626</v>
      </c>
      <c r="Q209" s="169">
        <v>0.15753430652290515</v>
      </c>
      <c r="R209" s="169">
        <v>0.99679088903717428</v>
      </c>
      <c r="S209" s="169">
        <v>4.8029331488130961E-2</v>
      </c>
      <c r="T209" s="143"/>
      <c r="U209" s="143"/>
      <c r="V209" s="143"/>
      <c r="W209" s="143"/>
      <c r="X209" s="143"/>
      <c r="Y209" s="143"/>
      <c r="Z209" s="143"/>
      <c r="AA209" s="143"/>
      <c r="AB209" s="141"/>
      <c r="AC209" s="143"/>
      <c r="AD209" s="141"/>
      <c r="AE209" s="141"/>
      <c r="AF209" s="141"/>
      <c r="AG209" s="141"/>
      <c r="AH209" s="142"/>
      <c r="AM209" s="143"/>
    </row>
    <row r="210" spans="1:39" s="144" customFormat="1">
      <c r="A210" s="148"/>
      <c r="B210" s="177"/>
      <c r="C210" s="180" t="s">
        <v>629</v>
      </c>
      <c r="D210" s="182" t="s">
        <v>54</v>
      </c>
      <c r="E210" s="149">
        <v>360.75065986310591</v>
      </c>
      <c r="F210" s="149">
        <v>2385.7915981603742</v>
      </c>
      <c r="G210" s="149">
        <v>169.63999015750133</v>
      </c>
      <c r="H210" s="149">
        <v>375.44712598460626</v>
      </c>
      <c r="I210" s="149">
        <v>6645.2154339656581</v>
      </c>
      <c r="J210" s="150">
        <v>3.8488490811560894</v>
      </c>
      <c r="K210" s="151">
        <v>122.39970203950273</v>
      </c>
      <c r="L210" s="149">
        <v>1888.0655734408567</v>
      </c>
      <c r="M210" s="151">
        <v>51.388816846015544</v>
      </c>
      <c r="N210" s="151">
        <v>91.408523718212749</v>
      </c>
      <c r="O210" s="150">
        <v>0.28660598728083403</v>
      </c>
      <c r="P210" s="150">
        <v>0.61482461261103905</v>
      </c>
      <c r="Q210" s="152">
        <v>7.9550670690918118E-2</v>
      </c>
      <c r="R210" s="152">
        <v>1.2319322208076027</v>
      </c>
      <c r="S210" s="152">
        <v>0.35598807384190473</v>
      </c>
    </row>
    <row r="211" spans="1:39" s="144" customFormat="1">
      <c r="A211" s="148"/>
      <c r="B211" s="177"/>
      <c r="C211" s="180" t="s">
        <v>628</v>
      </c>
      <c r="D211" s="182" t="s">
        <v>54</v>
      </c>
      <c r="E211" s="149">
        <v>589.17371827936699</v>
      </c>
      <c r="F211" s="149">
        <v>667.74937898073063</v>
      </c>
      <c r="G211" s="149">
        <v>138.47725167608783</v>
      </c>
      <c r="H211" s="149">
        <v>471.01949418058325</v>
      </c>
      <c r="I211" s="149">
        <v>1668.5055755747549</v>
      </c>
      <c r="J211" s="150">
        <v>1.0873177078256204</v>
      </c>
      <c r="K211" s="151">
        <v>35.914091342767989</v>
      </c>
      <c r="L211" s="149">
        <v>522.53803983931925</v>
      </c>
      <c r="M211" s="151">
        <v>46.434790472952315</v>
      </c>
      <c r="N211" s="151">
        <v>99.501659834960691</v>
      </c>
      <c r="O211" s="150">
        <v>0.10843168029268561</v>
      </c>
      <c r="P211" s="150">
        <v>0.72502747197515149</v>
      </c>
      <c r="Q211" s="152">
        <v>0.13478109482561035</v>
      </c>
      <c r="R211" s="152">
        <v>21.874375639295096</v>
      </c>
      <c r="S211" s="152">
        <v>3.7260649202007737E-2</v>
      </c>
      <c r="T211" s="149"/>
    </row>
    <row r="212" spans="1:39" s="144" customFormat="1">
      <c r="A212" s="148"/>
      <c r="B212" s="177"/>
      <c r="C212" s="145"/>
      <c r="D212" s="154"/>
      <c r="E212" s="149"/>
      <c r="F212" s="149"/>
      <c r="G212" s="149"/>
      <c r="H212" s="149"/>
      <c r="I212" s="149"/>
      <c r="J212" s="150"/>
      <c r="K212" s="151"/>
      <c r="L212" s="149"/>
      <c r="M212" s="151"/>
      <c r="N212" s="151"/>
      <c r="O212" s="150"/>
      <c r="P212" s="150"/>
      <c r="Q212" s="149"/>
      <c r="R212" s="149"/>
      <c r="S212" s="149"/>
      <c r="T212" s="149"/>
    </row>
    <row r="213" spans="1:39" s="140" customFormat="1">
      <c r="A213" s="161"/>
      <c r="B213" s="161"/>
      <c r="C213" s="161"/>
      <c r="D213" s="170" t="s">
        <v>416</v>
      </c>
      <c r="E213" s="171">
        <f t="shared" ref="E213:S213" si="0">MEDIAN(E204:E211)</f>
        <v>294.5</v>
      </c>
      <c r="F213" s="171">
        <f t="shared" si="0"/>
        <v>1095</v>
      </c>
      <c r="G213" s="171">
        <f t="shared" si="0"/>
        <v>118.73862583804392</v>
      </c>
      <c r="H213" s="166">
        <f t="shared" si="0"/>
        <v>296.875</v>
      </c>
      <c r="I213" s="166">
        <f t="shared" si="0"/>
        <v>2791.5325896650129</v>
      </c>
      <c r="J213" s="167">
        <f t="shared" si="0"/>
        <v>2.335</v>
      </c>
      <c r="K213" s="168">
        <f t="shared" si="0"/>
        <v>59.572781357685855</v>
      </c>
      <c r="L213" s="166">
        <f t="shared" si="0"/>
        <v>1281.5360248660763</v>
      </c>
      <c r="M213" s="168">
        <f t="shared" si="0"/>
        <v>67.587648468892681</v>
      </c>
      <c r="N213" s="168">
        <f t="shared" si="0"/>
        <v>106.58695723488539</v>
      </c>
      <c r="O213" s="167">
        <f t="shared" si="0"/>
        <v>0.33480299364041699</v>
      </c>
      <c r="P213" s="167">
        <f t="shared" si="0"/>
        <v>0.56910202373405805</v>
      </c>
      <c r="Q213" s="171">
        <f t="shared" si="0"/>
        <v>0.16376715326145258</v>
      </c>
      <c r="R213" s="171">
        <f t="shared" si="0"/>
        <v>1.4027500000000002</v>
      </c>
      <c r="S213" s="171">
        <f t="shared" si="0"/>
        <v>0.14951466574406547</v>
      </c>
      <c r="T213" s="143"/>
      <c r="U213" s="143"/>
      <c r="V213" s="143"/>
      <c r="W213" s="143"/>
      <c r="X213" s="143"/>
      <c r="Y213" s="143"/>
      <c r="Z213" s="143"/>
      <c r="AA213" s="143"/>
      <c r="AB213" s="141"/>
      <c r="AC213" s="143"/>
      <c r="AD213" s="141"/>
      <c r="AE213" s="141"/>
      <c r="AF213" s="141"/>
      <c r="AG213" s="141"/>
      <c r="AH213" s="142"/>
      <c r="AM213" s="143"/>
    </row>
    <row r="214" spans="1:39" s="140" customFormat="1">
      <c r="A214" s="161"/>
      <c r="B214" s="161"/>
      <c r="C214" s="161"/>
      <c r="D214" s="170" t="s">
        <v>418</v>
      </c>
      <c r="E214" s="171">
        <v>288.48106584618603</v>
      </c>
      <c r="F214" s="171">
        <v>469.22836177979366</v>
      </c>
      <c r="G214" s="171">
        <v>131.88671253796832</v>
      </c>
      <c r="H214" s="172">
        <v>405.56799515148953</v>
      </c>
      <c r="I214" s="172">
        <v>1315.1290918926288</v>
      </c>
      <c r="J214" s="167">
        <v>1.8016621481980071</v>
      </c>
      <c r="K214" s="168">
        <v>55.038444477902672</v>
      </c>
      <c r="L214" s="172">
        <v>1126.6488525448972</v>
      </c>
      <c r="M214" s="173">
        <v>10.771898809681982</v>
      </c>
      <c r="N214" s="173">
        <v>119.87912018478428</v>
      </c>
      <c r="O214" s="174">
        <v>8.4160564166898461E-2</v>
      </c>
      <c r="P214" s="167">
        <v>0.88889007762121885</v>
      </c>
      <c r="Q214" s="171">
        <v>4.3804116173314991E-3</v>
      </c>
      <c r="R214" s="171">
        <v>0.32363835114610628</v>
      </c>
      <c r="S214" s="171">
        <v>1.3364767909527342E-2</v>
      </c>
      <c r="T214" s="143"/>
      <c r="U214" s="143"/>
      <c r="V214" s="143"/>
      <c r="W214" s="143"/>
      <c r="X214" s="143"/>
      <c r="Y214" s="143"/>
      <c r="Z214" s="143"/>
      <c r="AA214" s="143"/>
      <c r="AB214" s="141"/>
      <c r="AC214" s="143"/>
      <c r="AD214" s="141"/>
      <c r="AE214" s="141"/>
      <c r="AF214" s="141"/>
      <c r="AG214" s="141"/>
      <c r="AH214" s="142"/>
      <c r="AM214" s="143"/>
    </row>
    <row r="215" spans="1:39" s="140" customFormat="1">
      <c r="A215" s="161"/>
      <c r="B215" s="161"/>
      <c r="C215" s="161"/>
      <c r="D215" s="175"/>
      <c r="E215" s="171"/>
      <c r="F215" s="171"/>
      <c r="G215" s="171"/>
      <c r="H215" s="176"/>
      <c r="I215" s="176"/>
      <c r="J215" s="167"/>
      <c r="K215" s="168"/>
      <c r="L215" s="172"/>
      <c r="M215" s="173"/>
      <c r="N215" s="173"/>
      <c r="O215" s="174"/>
      <c r="P215" s="167"/>
      <c r="Q215" s="171"/>
      <c r="R215" s="171"/>
      <c r="S215" s="171"/>
      <c r="T215" s="143"/>
      <c r="U215" s="143"/>
      <c r="V215" s="143"/>
      <c r="W215" s="143"/>
      <c r="X215" s="143"/>
      <c r="Y215" s="143"/>
      <c r="Z215" s="143"/>
      <c r="AA215" s="143"/>
      <c r="AB215" s="141"/>
      <c r="AC215" s="143"/>
      <c r="AD215" s="141"/>
      <c r="AE215" s="141"/>
      <c r="AF215" s="141"/>
      <c r="AG215" s="141"/>
      <c r="AH215" s="142"/>
      <c r="AM215" s="143"/>
    </row>
    <row r="216" spans="1:39" s="140" customFormat="1">
      <c r="A216" s="161"/>
      <c r="B216" s="161"/>
      <c r="C216" s="161"/>
      <c r="D216" s="175"/>
      <c r="E216" s="171"/>
      <c r="F216" s="171"/>
      <c r="G216" s="171"/>
      <c r="H216" s="176"/>
      <c r="I216" s="176"/>
      <c r="J216" s="171"/>
      <c r="K216" s="168"/>
      <c r="L216" s="172"/>
      <c r="M216" s="173"/>
      <c r="N216" s="173"/>
      <c r="O216" s="174"/>
      <c r="P216" s="167"/>
      <c r="Q216" s="171"/>
      <c r="R216" s="171"/>
      <c r="S216" s="171"/>
      <c r="T216" s="143"/>
      <c r="U216" s="143"/>
      <c r="V216" s="143"/>
      <c r="W216" s="143"/>
      <c r="X216" s="143"/>
      <c r="Y216" s="143"/>
      <c r="Z216" s="143"/>
      <c r="AA216" s="143"/>
      <c r="AB216" s="141"/>
      <c r="AC216" s="143"/>
      <c r="AD216" s="141"/>
      <c r="AE216" s="141"/>
      <c r="AF216" s="141"/>
      <c r="AG216" s="141"/>
      <c r="AH216" s="142"/>
      <c r="AM216" s="143"/>
    </row>
    <row r="217" spans="1:39">
      <c r="K217" s="159"/>
      <c r="L217" s="157"/>
      <c r="M217" s="159"/>
      <c r="N217" s="159"/>
      <c r="O217" s="158"/>
      <c r="P217" s="158"/>
    </row>
    <row r="218" spans="1:39">
      <c r="K218" s="159"/>
      <c r="L218" s="157"/>
      <c r="M218" s="159"/>
      <c r="N218" s="159"/>
      <c r="O218" s="158"/>
      <c r="P218" s="158"/>
    </row>
    <row r="219" spans="1:39">
      <c r="K219" s="159"/>
      <c r="L219" s="157"/>
      <c r="M219" s="159"/>
      <c r="N219" s="159"/>
      <c r="O219" s="158"/>
      <c r="P219" s="158"/>
    </row>
    <row r="220" spans="1:39">
      <c r="K220" s="159"/>
      <c r="L220" s="157"/>
      <c r="M220" s="159"/>
      <c r="N220" s="159"/>
      <c r="O220" s="158"/>
      <c r="P220" s="158"/>
    </row>
    <row r="221" spans="1:39">
      <c r="K221" s="159"/>
      <c r="L221" s="157"/>
      <c r="M221" s="159"/>
      <c r="N221" s="159"/>
      <c r="O221" s="158"/>
      <c r="P221" s="158"/>
    </row>
    <row r="222" spans="1:39">
      <c r="K222" s="159"/>
      <c r="L222" s="157"/>
      <c r="M222" s="159"/>
      <c r="N222" s="159"/>
      <c r="O222" s="158"/>
      <c r="P222" s="158"/>
    </row>
    <row r="223" spans="1:39">
      <c r="K223" s="159"/>
      <c r="L223" s="157"/>
      <c r="M223" s="159"/>
      <c r="O223" s="158"/>
      <c r="P223" s="158"/>
    </row>
    <row r="224" spans="1:39">
      <c r="K224" s="159"/>
      <c r="L224" s="157"/>
      <c r="M224" s="159"/>
      <c r="O224" s="158"/>
      <c r="P224" s="15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6"/>
  <sheetViews>
    <sheetView showGridLines="0" topLeftCell="A79" workbookViewId="0">
      <selection activeCell="A110" sqref="A110"/>
    </sheetView>
  </sheetViews>
  <sheetFormatPr defaultRowHeight="15"/>
  <cols>
    <col min="1" max="1" width="12.140625" style="102" bestFit="1" customWidth="1"/>
    <col min="2" max="2" width="10.7109375" style="102" bestFit="1" customWidth="1"/>
    <col min="3" max="3" width="10" style="102" bestFit="1" customWidth="1"/>
    <col min="4" max="4" width="22" style="102" bestFit="1" customWidth="1"/>
    <col min="5" max="5" width="17" style="102" bestFit="1" customWidth="1"/>
    <col min="6" max="20" width="6.5703125" style="102" bestFit="1" customWidth="1"/>
    <col min="21" max="16384" width="9.140625" style="59"/>
  </cols>
  <sheetData>
    <row r="1" spans="1:20" ht="30">
      <c r="A1" s="60" t="s">
        <v>415</v>
      </c>
      <c r="B1" s="256" t="s">
        <v>291</v>
      </c>
      <c r="C1" s="256"/>
      <c r="D1" s="72" t="s">
        <v>149</v>
      </c>
      <c r="E1" s="87" t="s">
        <v>414</v>
      </c>
      <c r="F1" s="102" t="s">
        <v>2</v>
      </c>
      <c r="G1" s="102" t="s">
        <v>3</v>
      </c>
      <c r="H1" s="102" t="s">
        <v>4</v>
      </c>
      <c r="I1" s="102" t="s">
        <v>16</v>
      </c>
      <c r="J1" s="102" t="s">
        <v>17</v>
      </c>
      <c r="K1" s="102" t="s">
        <v>18</v>
      </c>
      <c r="L1" s="102" t="s">
        <v>19</v>
      </c>
      <c r="M1" s="102" t="s">
        <v>20</v>
      </c>
      <c r="N1" s="102" t="s">
        <v>21</v>
      </c>
      <c r="O1" s="102" t="s">
        <v>22</v>
      </c>
      <c r="P1" s="102" t="s">
        <v>23</v>
      </c>
      <c r="Q1" s="102" t="s">
        <v>24</v>
      </c>
      <c r="R1" s="102" t="s">
        <v>25</v>
      </c>
      <c r="S1" s="102" t="s">
        <v>26</v>
      </c>
      <c r="T1" s="102" t="s">
        <v>27</v>
      </c>
    </row>
    <row r="2" spans="1:20">
      <c r="A2" s="87"/>
      <c r="B2" s="87"/>
      <c r="C2" s="87"/>
      <c r="E2" s="87"/>
      <c r="F2" s="102" t="s">
        <v>5</v>
      </c>
      <c r="G2" s="102" t="s">
        <v>5</v>
      </c>
      <c r="H2" s="102" t="s">
        <v>5</v>
      </c>
      <c r="I2" s="102" t="s">
        <v>5</v>
      </c>
      <c r="J2" s="102" t="s">
        <v>5</v>
      </c>
      <c r="K2" s="102" t="s">
        <v>5</v>
      </c>
      <c r="L2" s="102" t="s">
        <v>5</v>
      </c>
      <c r="M2" s="102" t="s">
        <v>5</v>
      </c>
      <c r="N2" s="102" t="s">
        <v>5</v>
      </c>
      <c r="O2" s="102" t="s">
        <v>5</v>
      </c>
      <c r="P2" s="102" t="s">
        <v>5</v>
      </c>
      <c r="Q2" s="102" t="s">
        <v>5</v>
      </c>
      <c r="R2" s="102" t="s">
        <v>5</v>
      </c>
      <c r="S2" s="102" t="s">
        <v>5</v>
      </c>
      <c r="T2" s="102" t="s">
        <v>5</v>
      </c>
    </row>
    <row r="3" spans="1:20">
      <c r="A3" s="70" t="s">
        <v>53</v>
      </c>
      <c r="B3" s="103">
        <v>-23.98499</v>
      </c>
      <c r="C3" s="103">
        <v>31.139513999999998</v>
      </c>
      <c r="D3" s="72">
        <v>1.3</v>
      </c>
      <c r="E3" s="72" t="s">
        <v>54</v>
      </c>
      <c r="F3" s="109">
        <v>137.02182380827918</v>
      </c>
      <c r="G3" s="109">
        <v>3023.003791739819</v>
      </c>
      <c r="H3" s="109">
        <v>996.66509995885758</v>
      </c>
      <c r="I3" s="109">
        <v>4481.3599918619384</v>
      </c>
      <c r="J3" s="109">
        <v>10166.665150562645</v>
      </c>
      <c r="K3" s="110">
        <v>21.36877288325741</v>
      </c>
      <c r="L3" s="110">
        <v>79.893990433724241</v>
      </c>
      <c r="M3" s="109">
        <v>18830.984454094109</v>
      </c>
      <c r="N3" s="109">
        <v>127.8416932304783</v>
      </c>
      <c r="O3" s="110">
        <v>14.605631369776157</v>
      </c>
      <c r="P3" s="111">
        <v>7.1956239788546303E-2</v>
      </c>
      <c r="Q3" s="111">
        <v>3.16346243532818E-2</v>
      </c>
      <c r="R3" s="112">
        <v>3.5929436914899096E-2</v>
      </c>
      <c r="S3" s="111">
        <v>1.3132342807971435</v>
      </c>
      <c r="T3" s="112">
        <v>0.94934463797781898</v>
      </c>
    </row>
    <row r="4" spans="1:20">
      <c r="A4" s="102" t="s">
        <v>55</v>
      </c>
      <c r="B4" s="104">
        <v>-23.982738000000001</v>
      </c>
      <c r="C4" s="104">
        <v>31.146654000000002</v>
      </c>
      <c r="D4" s="87">
        <v>2.0299999999999998</v>
      </c>
      <c r="E4" s="87" t="s">
        <v>54</v>
      </c>
      <c r="F4" s="109">
        <v>152.18116327608658</v>
      </c>
      <c r="G4" s="109">
        <v>2445.4679198478498</v>
      </c>
      <c r="H4" s="109">
        <v>987.00938687649796</v>
      </c>
      <c r="I4" s="109">
        <v>4197.5446874929721</v>
      </c>
      <c r="J4" s="109">
        <v>11433.732731933284</v>
      </c>
      <c r="K4" s="110">
        <v>1.3422580576780423</v>
      </c>
      <c r="L4" s="110">
        <v>31.332179790378603</v>
      </c>
      <c r="M4" s="109">
        <v>1196.991483056036</v>
      </c>
      <c r="N4" s="111">
        <v>86.909135457508881</v>
      </c>
      <c r="O4" s="110">
        <v>15.273524338262089</v>
      </c>
      <c r="P4" s="111">
        <v>8.252593608667616E-2</v>
      </c>
      <c r="Q4" s="111">
        <v>6.9011328688782167E-2</v>
      </c>
      <c r="R4" s="111">
        <v>4.09816857028815E-2</v>
      </c>
      <c r="S4" s="111">
        <v>0.7163539760870733</v>
      </c>
      <c r="T4" s="112">
        <v>0.38529688184527694</v>
      </c>
    </row>
    <row r="5" spans="1:20">
      <c r="A5" s="102" t="s">
        <v>56</v>
      </c>
      <c r="B5" s="104">
        <v>-23.971554999999999</v>
      </c>
      <c r="C5" s="104">
        <v>31.147075000000001</v>
      </c>
      <c r="D5" s="87">
        <v>2.89</v>
      </c>
      <c r="E5" s="87" t="s">
        <v>54</v>
      </c>
      <c r="F5" s="109">
        <v>752.31635471539494</v>
      </c>
      <c r="G5" s="109">
        <v>3203.0644475836893</v>
      </c>
      <c r="H5" s="109">
        <v>1551.9083821397051</v>
      </c>
      <c r="I5" s="109">
        <v>4249.7398440690849</v>
      </c>
      <c r="J5" s="109">
        <v>14470.293906215782</v>
      </c>
      <c r="K5" s="110">
        <v>6.7267873887069332</v>
      </c>
      <c r="L5" s="110">
        <v>66.577488436336324</v>
      </c>
      <c r="M5" s="109">
        <v>6081.5331255622714</v>
      </c>
      <c r="N5" s="111">
        <v>519.86064560369175</v>
      </c>
      <c r="O5" s="110">
        <v>24.532558324309388</v>
      </c>
      <c r="P5" s="111">
        <v>0.24853961756334442</v>
      </c>
      <c r="Q5" s="111">
        <v>8.7087522109365656E-2</v>
      </c>
      <c r="R5" s="111">
        <v>0.19652100236690689</v>
      </c>
      <c r="S5" s="111">
        <v>3.9472884629807394</v>
      </c>
      <c r="T5" s="112">
        <v>0.66779368228111902</v>
      </c>
    </row>
    <row r="6" spans="1:20">
      <c r="A6" s="70" t="s">
        <v>57</v>
      </c>
      <c r="B6" s="52">
        <v>-24.0169</v>
      </c>
      <c r="C6" s="52">
        <v>31.12791</v>
      </c>
      <c r="D6" s="72">
        <v>2.93</v>
      </c>
      <c r="E6" s="72" t="s">
        <v>54</v>
      </c>
      <c r="F6" s="109">
        <v>1309.3780188837791</v>
      </c>
      <c r="G6" s="109">
        <v>2171.2083919486377</v>
      </c>
      <c r="H6" s="109">
        <v>1178.6378806626842</v>
      </c>
      <c r="I6" s="109">
        <v>6224.2705866824508</v>
      </c>
      <c r="J6" s="109">
        <v>13096.599858246491</v>
      </c>
      <c r="K6" s="111">
        <v>3.5799953181440842</v>
      </c>
      <c r="L6" s="110">
        <v>68.503993482711707</v>
      </c>
      <c r="M6" s="109">
        <v>2307.5869156030776</v>
      </c>
      <c r="N6" s="110">
        <v>43.656284070742338</v>
      </c>
      <c r="O6" s="110">
        <v>22.897203483958926</v>
      </c>
      <c r="P6" s="111">
        <v>8.2710792453548024E-2</v>
      </c>
      <c r="Q6" s="111">
        <v>4.1434604204732238E-2</v>
      </c>
      <c r="R6" s="112">
        <v>3.3271172638228798E-2</v>
      </c>
      <c r="S6" s="111">
        <v>0.4537303838806801</v>
      </c>
      <c r="T6" s="112">
        <v>0.1275153900494482</v>
      </c>
    </row>
    <row r="7" spans="1:20">
      <c r="A7" s="102" t="s">
        <v>58</v>
      </c>
      <c r="B7" s="104">
        <v>-23.963166999999999</v>
      </c>
      <c r="C7" s="104">
        <v>31.147839000000001</v>
      </c>
      <c r="D7" s="87">
        <v>3.58</v>
      </c>
      <c r="E7" s="87" t="s">
        <v>54</v>
      </c>
      <c r="F7" s="109">
        <v>118.41569584086103</v>
      </c>
      <c r="G7" s="109">
        <v>1992.7119474000378</v>
      </c>
      <c r="H7" s="109">
        <v>839.75358079187367</v>
      </c>
      <c r="I7" s="109">
        <v>5727.1843410696492</v>
      </c>
      <c r="J7" s="109">
        <v>10459.307587537744</v>
      </c>
      <c r="K7" s="110">
        <v>2.1268297709850539</v>
      </c>
      <c r="L7" s="110">
        <v>28.529570975282017</v>
      </c>
      <c r="M7" s="109">
        <v>1973.2108169700005</v>
      </c>
      <c r="N7" s="111">
        <v>230.11966306202774</v>
      </c>
      <c r="O7" s="110">
        <v>10.195761067143048</v>
      </c>
      <c r="P7" s="111">
        <v>9.5418899369575899E-2</v>
      </c>
      <c r="Q7" s="111">
        <v>4.5288555979557214E-2</v>
      </c>
      <c r="R7" s="111">
        <v>0.10957298128353193</v>
      </c>
      <c r="S7" s="111">
        <v>1.7584343417282473</v>
      </c>
      <c r="T7" s="112">
        <v>0.2196831528373395</v>
      </c>
    </row>
    <row r="8" spans="1:20">
      <c r="A8" s="102" t="s">
        <v>59</v>
      </c>
      <c r="B8" s="104">
        <v>-24.026299999999999</v>
      </c>
      <c r="C8" s="104">
        <v>31.149702999999999</v>
      </c>
      <c r="D8" s="87">
        <v>4.51</v>
      </c>
      <c r="E8" s="87" t="s">
        <v>54</v>
      </c>
      <c r="F8" s="109">
        <v>1606.7314495525138</v>
      </c>
      <c r="G8" s="109">
        <v>2748.2918947176267</v>
      </c>
      <c r="H8" s="109">
        <v>1431.4754929507976</v>
      </c>
      <c r="I8" s="109">
        <v>12849.072796158549</v>
      </c>
      <c r="J8" s="109">
        <v>16678.761433088512</v>
      </c>
      <c r="K8" s="110">
        <v>1.1772532139426073</v>
      </c>
      <c r="L8" s="110">
        <v>56.547329467355347</v>
      </c>
      <c r="M8" s="109">
        <v>714.35214405216971</v>
      </c>
      <c r="N8" s="111">
        <v>21.927253744824917</v>
      </c>
      <c r="O8" s="110">
        <v>20.681123126642419</v>
      </c>
      <c r="P8" s="111">
        <v>4.462531697751098E-2</v>
      </c>
      <c r="Q8" s="111">
        <v>6.1937938702009997E-2</v>
      </c>
      <c r="R8" s="111">
        <v>3.2653892130568019E-2</v>
      </c>
      <c r="S8" s="111">
        <v>0.23771173585000577</v>
      </c>
      <c r="T8" s="112">
        <v>6.3745057052452106E-2</v>
      </c>
    </row>
    <row r="9" spans="1:20">
      <c r="A9" s="102" t="s">
        <v>60</v>
      </c>
      <c r="B9" s="104">
        <v>-23.999932000000001</v>
      </c>
      <c r="C9" s="104">
        <v>31.175647000000001</v>
      </c>
      <c r="D9" s="87">
        <v>4.87</v>
      </c>
      <c r="E9" s="87" t="s">
        <v>54</v>
      </c>
      <c r="F9" s="109">
        <v>1192.9457860953778</v>
      </c>
      <c r="G9" s="109">
        <v>1690.1935669675859</v>
      </c>
      <c r="H9" s="109">
        <v>1079.5963182122507</v>
      </c>
      <c r="I9" s="109">
        <v>4465.8676838203664</v>
      </c>
      <c r="J9" s="109">
        <v>11827.155199704621</v>
      </c>
      <c r="K9" s="110">
        <v>1.5051214340954799</v>
      </c>
      <c r="L9" s="110">
        <v>49.091244852278912</v>
      </c>
      <c r="M9" s="109">
        <v>925.02889680154806</v>
      </c>
      <c r="N9" s="111">
        <v>39.448707045096796</v>
      </c>
      <c r="O9" s="110">
        <v>14.791767389536194</v>
      </c>
      <c r="P9" s="111">
        <v>6.9868418638606197E-2</v>
      </c>
      <c r="Q9" s="111">
        <v>5.7265220372446309E-2</v>
      </c>
      <c r="R9" s="111">
        <v>2.9704555066032534E-2</v>
      </c>
      <c r="S9" s="111">
        <v>0.397881470703009</v>
      </c>
      <c r="T9" s="112">
        <v>0.14080508861195112</v>
      </c>
    </row>
    <row r="10" spans="1:20">
      <c r="A10" s="102" t="s">
        <v>61</v>
      </c>
      <c r="B10" s="104">
        <v>-23.982482000000001</v>
      </c>
      <c r="C10" s="104">
        <v>31.176356999999999</v>
      </c>
      <c r="D10" s="87">
        <v>4.97</v>
      </c>
      <c r="E10" s="87" t="s">
        <v>54</v>
      </c>
      <c r="F10" s="109">
        <v>1005.5985511043775</v>
      </c>
      <c r="G10" s="109">
        <v>3080.6228381810824</v>
      </c>
      <c r="H10" s="109">
        <v>1125.2772424732179</v>
      </c>
      <c r="I10" s="109">
        <v>5026.0814600694193</v>
      </c>
      <c r="J10" s="109">
        <v>15115.721307931557</v>
      </c>
      <c r="K10" s="110">
        <v>2.7354029175421166</v>
      </c>
      <c r="L10" s="110">
        <v>96.501986825626375</v>
      </c>
      <c r="M10" s="109">
        <v>2090.9112451433734</v>
      </c>
      <c r="N10" s="111">
        <v>39.905160033719099</v>
      </c>
      <c r="O10" s="110">
        <v>23.479023080755439</v>
      </c>
      <c r="P10" s="111">
        <v>4.8371533678961423E-2</v>
      </c>
      <c r="Q10" s="111">
        <v>6.9899873215316238E-2</v>
      </c>
      <c r="R10" s="111">
        <v>3.5411775636781231E-2</v>
      </c>
      <c r="S10" s="111">
        <v>0.73631077329681804</v>
      </c>
      <c r="T10" s="112">
        <v>0.35294028324480647</v>
      </c>
    </row>
    <row r="11" spans="1:20">
      <c r="A11" s="102" t="s">
        <v>62</v>
      </c>
      <c r="B11" s="104">
        <v>-23.982576000000002</v>
      </c>
      <c r="C11" s="104">
        <v>31.176297999999999</v>
      </c>
      <c r="D11" s="87">
        <v>4.99</v>
      </c>
      <c r="E11" s="87" t="s">
        <v>54</v>
      </c>
      <c r="F11" s="109">
        <v>616.40426763126027</v>
      </c>
      <c r="G11" s="109">
        <v>2332.1182467298399</v>
      </c>
      <c r="H11" s="109">
        <v>2155.162664160709</v>
      </c>
      <c r="I11" s="109">
        <v>6523.4336232493497</v>
      </c>
      <c r="J11" s="109">
        <v>17960.656205885254</v>
      </c>
      <c r="K11" s="110">
        <v>1.320485270659312</v>
      </c>
      <c r="L11" s="110">
        <v>87.723060972168824</v>
      </c>
      <c r="M11" s="109">
        <v>888.09317030077932</v>
      </c>
      <c r="N11" s="111">
        <v>23.181690658153798</v>
      </c>
      <c r="O11" s="110">
        <v>47.612969535401348</v>
      </c>
      <c r="P11" s="111">
        <v>6.2417750341701529E-2</v>
      </c>
      <c r="Q11" s="111">
        <v>0.10132245576744392</v>
      </c>
      <c r="R11" s="111">
        <v>1.8660498096940228E-2</v>
      </c>
      <c r="S11" s="111">
        <v>0.30981020342752991</v>
      </c>
      <c r="T11" s="112">
        <v>7.2684109212457479E-2</v>
      </c>
    </row>
    <row r="12" spans="1:20">
      <c r="A12" s="70" t="s">
        <v>63</v>
      </c>
      <c r="B12" s="105">
        <v>-23.9832</v>
      </c>
      <c r="C12" s="105">
        <v>31.177109999999999</v>
      </c>
      <c r="D12" s="87">
        <v>5.04</v>
      </c>
      <c r="E12" s="72" t="s">
        <v>54</v>
      </c>
      <c r="F12" s="109">
        <v>735.78652267544419</v>
      </c>
      <c r="G12" s="109">
        <v>2140.670461140357</v>
      </c>
      <c r="H12" s="109">
        <v>710.67746448694538</v>
      </c>
      <c r="I12" s="109">
        <v>4362.9250776193185</v>
      </c>
      <c r="J12" s="109">
        <v>10201.704402346086</v>
      </c>
      <c r="K12" s="111">
        <v>5.3557192789235701</v>
      </c>
      <c r="L12" s="110">
        <v>34.717423389183111</v>
      </c>
      <c r="M12" s="109">
        <v>4763.2696602355863</v>
      </c>
      <c r="N12" s="109">
        <v>301.82122148003361</v>
      </c>
      <c r="O12" s="110">
        <v>13.653827177760636</v>
      </c>
      <c r="P12" s="111">
        <v>9.4323325405498898E-2</v>
      </c>
      <c r="Q12" s="111">
        <v>7.4760558307640737E-2</v>
      </c>
      <c r="R12" s="112">
        <v>9.1056999378666265E-2</v>
      </c>
      <c r="S12" s="111">
        <v>1.4896036893753333</v>
      </c>
      <c r="T12" s="112">
        <v>0.45067882554716021</v>
      </c>
    </row>
    <row r="13" spans="1:20">
      <c r="A13" s="102" t="s">
        <v>64</v>
      </c>
      <c r="B13" s="104">
        <v>-24.03284</v>
      </c>
      <c r="C13" s="104">
        <v>31.143711</v>
      </c>
      <c r="D13" s="87">
        <v>5.2</v>
      </c>
      <c r="E13" s="87" t="s">
        <v>54</v>
      </c>
      <c r="F13" s="109">
        <v>662.96761575452115</v>
      </c>
      <c r="G13" s="109">
        <v>3600.5680971007796</v>
      </c>
      <c r="H13" s="109">
        <v>1583.0573478602632</v>
      </c>
      <c r="I13" s="109">
        <v>8270.0095879114542</v>
      </c>
      <c r="J13" s="109">
        <v>16946.910859957628</v>
      </c>
      <c r="K13" s="110">
        <v>3.4597131457569521</v>
      </c>
      <c r="L13" s="110">
        <v>76.558496958353743</v>
      </c>
      <c r="M13" s="109">
        <v>2315.0748198026522</v>
      </c>
      <c r="N13" s="111">
        <v>53.301246833163766</v>
      </c>
      <c r="O13" s="110">
        <v>24.338898758086813</v>
      </c>
      <c r="P13" s="111">
        <v>9.3427528642335653E-2</v>
      </c>
      <c r="Q13" s="111">
        <v>7.3221356757808373E-2</v>
      </c>
      <c r="R13" s="111">
        <v>5.897730728547447E-2</v>
      </c>
      <c r="S13" s="111">
        <v>0.89940291654073989</v>
      </c>
      <c r="T13" s="112">
        <v>0.37888402242229513</v>
      </c>
    </row>
    <row r="14" spans="1:20">
      <c r="A14" s="102" t="s">
        <v>65</v>
      </c>
      <c r="B14" s="104">
        <v>-23.982482000000001</v>
      </c>
      <c r="C14" s="104">
        <v>31.176634</v>
      </c>
      <c r="D14" s="87">
        <v>5.3</v>
      </c>
      <c r="E14" s="87" t="s">
        <v>54</v>
      </c>
      <c r="F14" s="109">
        <v>736.61525157981021</v>
      </c>
      <c r="G14" s="109">
        <v>3042.4600163132473</v>
      </c>
      <c r="H14" s="109">
        <v>1342.3225129935133</v>
      </c>
      <c r="I14" s="109">
        <v>6364.5873555316894</v>
      </c>
      <c r="J14" s="109">
        <v>16281.47411815616</v>
      </c>
      <c r="K14" s="110">
        <v>2.8606252251492261</v>
      </c>
      <c r="L14" s="110">
        <v>56.112926635052588</v>
      </c>
      <c r="M14" s="109">
        <v>2487.7798487646478</v>
      </c>
      <c r="N14" s="111">
        <v>160.23328309670873</v>
      </c>
      <c r="O14" s="110">
        <v>22.435666611974185</v>
      </c>
      <c r="P14" s="111">
        <v>9.6358712781400707E-2</v>
      </c>
      <c r="Q14" s="111">
        <v>6.5139853323147659E-2</v>
      </c>
      <c r="R14" s="111">
        <v>4.9012762715678795E-2</v>
      </c>
      <c r="S14" s="111">
        <v>0.91904964145468149</v>
      </c>
      <c r="T14" s="112">
        <v>0.70751849426752123</v>
      </c>
    </row>
    <row r="15" spans="1:20">
      <c r="A15" s="102" t="s">
        <v>66</v>
      </c>
      <c r="B15" s="104">
        <v>-24.016894000000001</v>
      </c>
      <c r="C15" s="104">
        <v>31.172791</v>
      </c>
      <c r="D15" s="87">
        <v>5.38</v>
      </c>
      <c r="E15" s="87" t="s">
        <v>54</v>
      </c>
      <c r="F15" s="109">
        <v>1059.53477153882</v>
      </c>
      <c r="G15" s="109">
        <v>1500.0097883905337</v>
      </c>
      <c r="H15" s="109">
        <v>785.98775407336507</v>
      </c>
      <c r="I15" s="109">
        <v>4895.5375888524077</v>
      </c>
      <c r="J15" s="109">
        <v>12513.420502564424</v>
      </c>
      <c r="K15" s="110">
        <v>1.1493548779210492</v>
      </c>
      <c r="L15" s="110">
        <v>39.39346399484819</v>
      </c>
      <c r="M15" s="109">
        <v>530.61496232461036</v>
      </c>
      <c r="N15" s="111">
        <v>22.779023643519562</v>
      </c>
      <c r="O15" s="110">
        <v>12.934255442608688</v>
      </c>
      <c r="P15" s="111">
        <v>5.6822611626190123E-2</v>
      </c>
      <c r="Q15" s="111">
        <v>2.7937831261946648E-2</v>
      </c>
      <c r="R15" s="111">
        <v>2.4743476665995259E-2</v>
      </c>
      <c r="S15" s="111">
        <v>0.49054130773797416</v>
      </c>
      <c r="T15" s="112">
        <v>7.9064598329499441E-2</v>
      </c>
    </row>
    <row r="16" spans="1:20">
      <c r="A16" s="102" t="s">
        <v>67</v>
      </c>
      <c r="B16" s="104">
        <v>-24.019400000000001</v>
      </c>
      <c r="C16" s="104">
        <v>31.177126999999999</v>
      </c>
      <c r="D16" s="87">
        <v>5.92</v>
      </c>
      <c r="E16" s="87" t="s">
        <v>54</v>
      </c>
      <c r="F16" s="109">
        <v>464.52822126255541</v>
      </c>
      <c r="G16" s="109">
        <v>2980.0772095052271</v>
      </c>
      <c r="H16" s="109">
        <v>1282.6362230476743</v>
      </c>
      <c r="I16" s="109">
        <v>6010.3738359152949</v>
      </c>
      <c r="J16" s="109">
        <v>13087.179937748346</v>
      </c>
      <c r="K16" s="110">
        <v>9.1420671944074954</v>
      </c>
      <c r="L16" s="110">
        <v>62.72016364861458</v>
      </c>
      <c r="M16" s="109">
        <v>7992.2141419231411</v>
      </c>
      <c r="N16" s="111">
        <v>122.3074635600538</v>
      </c>
      <c r="O16" s="110">
        <v>21.886703256989726</v>
      </c>
      <c r="P16" s="111">
        <v>0.17536452074688147</v>
      </c>
      <c r="Q16" s="111">
        <v>0.13170151566753249</v>
      </c>
      <c r="R16" s="111">
        <v>0.14549441669412855</v>
      </c>
      <c r="S16" s="111">
        <v>1.3947109421315553</v>
      </c>
      <c r="T16" s="112">
        <v>0.74000608424252245</v>
      </c>
    </row>
    <row r="17" spans="1:20">
      <c r="A17" s="102" t="s">
        <v>68</v>
      </c>
      <c r="B17" s="104">
        <v>-24.020154999999999</v>
      </c>
      <c r="C17" s="104">
        <v>31.178231</v>
      </c>
      <c r="D17" s="87">
        <v>6.09</v>
      </c>
      <c r="E17" s="87" t="s">
        <v>54</v>
      </c>
      <c r="F17" s="109">
        <v>1162.290471171279</v>
      </c>
      <c r="G17" s="109">
        <v>1494.4648577566923</v>
      </c>
      <c r="H17" s="109">
        <v>815.7701181226787</v>
      </c>
      <c r="I17" s="109">
        <v>6191.0490499767839</v>
      </c>
      <c r="J17" s="109">
        <v>12430.165635942301</v>
      </c>
      <c r="K17" s="110">
        <v>1.1750957553575794</v>
      </c>
      <c r="L17" s="110">
        <v>37.638829808891188</v>
      </c>
      <c r="M17" s="109">
        <v>465.26392735739904</v>
      </c>
      <c r="N17" s="111">
        <v>33.86158628411404</v>
      </c>
      <c r="O17" s="110">
        <v>9.2393100097657861</v>
      </c>
      <c r="P17" s="111">
        <v>4.4208933513403242E-2</v>
      </c>
      <c r="Q17" s="111">
        <v>4.6163762591244099E-2</v>
      </c>
      <c r="R17" s="111">
        <v>1.2558734309758835E-2</v>
      </c>
      <c r="S17" s="111">
        <v>0.24706445164060992</v>
      </c>
      <c r="T17" s="112">
        <v>3.6581839505989804E-2</v>
      </c>
    </row>
    <row r="18" spans="1:20">
      <c r="A18" s="102" t="s">
        <v>69</v>
      </c>
      <c r="B18" s="104">
        <v>-24.020152</v>
      </c>
      <c r="C18" s="104">
        <v>31.178431</v>
      </c>
      <c r="D18" s="87">
        <v>6.16</v>
      </c>
      <c r="E18" s="87" t="s">
        <v>54</v>
      </c>
      <c r="F18" s="109">
        <v>991.85009432050788</v>
      </c>
      <c r="G18" s="109">
        <v>2036.0084714188392</v>
      </c>
      <c r="H18" s="109">
        <v>980.99177595543597</v>
      </c>
      <c r="I18" s="109">
        <v>5121.8936957669648</v>
      </c>
      <c r="J18" s="109">
        <v>13121.050257198352</v>
      </c>
      <c r="K18" s="110">
        <v>1.3657945088368231</v>
      </c>
      <c r="L18" s="110">
        <v>41.505977029504294</v>
      </c>
      <c r="M18" s="109">
        <v>792.94092100144849</v>
      </c>
      <c r="N18" s="111">
        <v>33.014431657587096</v>
      </c>
      <c r="O18" s="110">
        <v>14.014603930385714</v>
      </c>
      <c r="P18" s="111">
        <v>5.5791907576789458E-2</v>
      </c>
      <c r="Q18" s="111">
        <v>4.6565433565514541E-2</v>
      </c>
      <c r="R18" s="111">
        <v>4.4056463047926167E-2</v>
      </c>
      <c r="S18" s="111">
        <v>0.35427520620516778</v>
      </c>
      <c r="T18" s="112">
        <v>0.14825775650306405</v>
      </c>
    </row>
    <row r="19" spans="1:20">
      <c r="A19" s="102" t="s">
        <v>70</v>
      </c>
      <c r="B19" s="104">
        <v>-24.036635</v>
      </c>
      <c r="C19" s="104">
        <v>31.166542</v>
      </c>
      <c r="D19" s="87">
        <v>6.32</v>
      </c>
      <c r="E19" s="87" t="s">
        <v>54</v>
      </c>
      <c r="F19" s="109">
        <v>269.58067108820165</v>
      </c>
      <c r="G19" s="109">
        <v>2735.1272435620585</v>
      </c>
      <c r="H19" s="109">
        <v>1138.7531463254886</v>
      </c>
      <c r="I19" s="109">
        <v>8307.2271711292888</v>
      </c>
      <c r="J19" s="109">
        <v>13059.746556738846</v>
      </c>
      <c r="K19" s="110">
        <v>1.4519977747663733</v>
      </c>
      <c r="L19" s="110">
        <v>88.715289311118994</v>
      </c>
      <c r="M19" s="109">
        <v>903.88873419244294</v>
      </c>
      <c r="N19" s="111">
        <v>36.832195070815928</v>
      </c>
      <c r="O19" s="110">
        <v>21.541221799709909</v>
      </c>
      <c r="P19" s="111">
        <v>5.0503871062194047E-2</v>
      </c>
      <c r="Q19" s="111">
        <v>6.4095026597019655E-2</v>
      </c>
      <c r="R19" s="111">
        <v>3.9474030196318344E-2</v>
      </c>
      <c r="S19" s="111">
        <v>0.38365306408363586</v>
      </c>
      <c r="T19" s="112">
        <v>0.12050314179465967</v>
      </c>
    </row>
    <row r="20" spans="1:20">
      <c r="A20" s="70" t="s">
        <v>71</v>
      </c>
      <c r="B20" s="105">
        <v>-24.032800000000002</v>
      </c>
      <c r="C20" s="105">
        <v>31.173110000000001</v>
      </c>
      <c r="D20" s="87">
        <v>6.49</v>
      </c>
      <c r="E20" s="72" t="s">
        <v>54</v>
      </c>
      <c r="F20" s="109">
        <v>437.76446242573491</v>
      </c>
      <c r="G20" s="109">
        <v>2567.5393430089757</v>
      </c>
      <c r="H20" s="109">
        <v>875.15006037884939</v>
      </c>
      <c r="I20" s="109">
        <v>5789.3028645256827</v>
      </c>
      <c r="J20" s="109">
        <v>15714.88809291546</v>
      </c>
      <c r="K20" s="111">
        <v>1.1556018083032116</v>
      </c>
      <c r="L20" s="110">
        <v>55.773704673488297</v>
      </c>
      <c r="M20" s="109">
        <v>747.40284622974946</v>
      </c>
      <c r="N20" s="110">
        <v>53.176520388885045</v>
      </c>
      <c r="O20" s="110">
        <v>13.980505996529683</v>
      </c>
      <c r="P20" s="111">
        <v>4.0315948444394782E-2</v>
      </c>
      <c r="Q20" s="111">
        <v>3.9903907722323918E-2</v>
      </c>
      <c r="R20" s="112">
        <v>2.2668283258658724E-2</v>
      </c>
      <c r="S20" s="111">
        <v>0.43997729667272889</v>
      </c>
      <c r="T20" s="112">
        <v>0.19328637334326976</v>
      </c>
    </row>
    <row r="21" spans="1:20">
      <c r="A21" s="102" t="s">
        <v>72</v>
      </c>
      <c r="B21" s="104">
        <v>-24.042687000000001</v>
      </c>
      <c r="C21" s="104">
        <v>31.167774999999999</v>
      </c>
      <c r="D21" s="87">
        <v>6.79</v>
      </c>
      <c r="E21" s="87" t="s">
        <v>54</v>
      </c>
      <c r="F21" s="109">
        <v>266.55640397511945</v>
      </c>
      <c r="G21" s="109">
        <v>1879.9240959418491</v>
      </c>
      <c r="H21" s="109">
        <v>911.72867111715095</v>
      </c>
      <c r="I21" s="109">
        <v>8169.0367364472359</v>
      </c>
      <c r="J21" s="109">
        <v>16833.748631038543</v>
      </c>
      <c r="K21" s="110">
        <v>1.3160217003810075</v>
      </c>
      <c r="L21" s="110">
        <v>41.336566896180585</v>
      </c>
      <c r="M21" s="109">
        <v>657.50841125065722</v>
      </c>
      <c r="N21" s="111">
        <v>30.445415581297713</v>
      </c>
      <c r="O21" s="110">
        <v>15.907115528122375</v>
      </c>
      <c r="P21" s="111">
        <v>4.4123556892645285E-2</v>
      </c>
      <c r="Q21" s="111">
        <v>5.3740734380830935E-2</v>
      </c>
      <c r="R21" s="111">
        <v>2.5665889465632887E-2</v>
      </c>
      <c r="S21" s="111">
        <v>0.20649155419474841</v>
      </c>
      <c r="T21" s="112">
        <v>3.5566551610941841E-2</v>
      </c>
    </row>
    <row r="22" spans="1:20">
      <c r="A22" s="102" t="s">
        <v>73</v>
      </c>
      <c r="B22" s="106">
        <v>-23.996229</v>
      </c>
      <c r="C22" s="106">
        <v>31.195993000000001</v>
      </c>
      <c r="D22" s="113">
        <v>6.94</v>
      </c>
      <c r="E22" s="87" t="s">
        <v>54</v>
      </c>
      <c r="F22" s="109">
        <v>862.8369093216503</v>
      </c>
      <c r="G22" s="109">
        <v>2186.4072352251269</v>
      </c>
      <c r="H22" s="109">
        <v>1124.9118981386068</v>
      </c>
      <c r="I22" s="109">
        <v>8722.4087759312588</v>
      </c>
      <c r="J22" s="109">
        <v>13832.076555173448</v>
      </c>
      <c r="K22" s="110">
        <v>2.2529521836450641</v>
      </c>
      <c r="L22" s="110">
        <v>75.804945917690759</v>
      </c>
      <c r="M22" s="109">
        <v>1011.3806976283456</v>
      </c>
      <c r="N22" s="111">
        <v>33.809894325350896</v>
      </c>
      <c r="O22" s="110">
        <v>22.122504666889817</v>
      </c>
      <c r="P22" s="111">
        <v>0.10391631461829155</v>
      </c>
      <c r="Q22" s="111">
        <v>5.4928460601276777E-2</v>
      </c>
      <c r="R22" s="111">
        <v>2.6922133810833443E-2</v>
      </c>
      <c r="S22" s="111">
        <v>0.46518066208756725</v>
      </c>
      <c r="T22" s="112">
        <v>0.13425216459276545</v>
      </c>
    </row>
    <row r="23" spans="1:20">
      <c r="A23" s="102" t="s">
        <v>74</v>
      </c>
      <c r="B23" s="106">
        <v>-24.020674</v>
      </c>
      <c r="C23" s="106">
        <v>31.189540999999998</v>
      </c>
      <c r="D23" s="113">
        <v>6.95</v>
      </c>
      <c r="E23" s="87" t="s">
        <v>54</v>
      </c>
      <c r="F23" s="109">
        <v>786.84326683521454</v>
      </c>
      <c r="G23" s="109">
        <v>2110.2780236485569</v>
      </c>
      <c r="H23" s="109">
        <v>1039.9184157247189</v>
      </c>
      <c r="I23" s="109">
        <v>8204.2313662973393</v>
      </c>
      <c r="J23" s="109">
        <v>15990.850086811728</v>
      </c>
      <c r="K23" s="110">
        <v>1.9266536916498818</v>
      </c>
      <c r="L23" s="110">
        <v>53.119048913275648</v>
      </c>
      <c r="M23" s="109">
        <v>962.30001932500568</v>
      </c>
      <c r="N23" s="111">
        <v>24.764294857882671</v>
      </c>
      <c r="O23" s="110">
        <v>20.558863459292709</v>
      </c>
      <c r="P23" s="111">
        <v>9.2713152838351853E-2</v>
      </c>
      <c r="Q23" s="111">
        <v>5.4340194802223928E-2</v>
      </c>
      <c r="R23" s="111">
        <v>2.7906099440014726E-2</v>
      </c>
      <c r="S23" s="111">
        <v>0.34603917564729669</v>
      </c>
      <c r="T23" s="112">
        <v>2.4396396082263357E-2</v>
      </c>
    </row>
    <row r="24" spans="1:20">
      <c r="A24" s="102" t="s">
        <v>75</v>
      </c>
      <c r="B24" s="106">
        <v>-24.020938000000001</v>
      </c>
      <c r="C24" s="106">
        <v>31.190076000000001</v>
      </c>
      <c r="D24" s="113">
        <v>7.06</v>
      </c>
      <c r="E24" s="87" t="s">
        <v>54</v>
      </c>
      <c r="F24" s="109">
        <v>871.58505616134028</v>
      </c>
      <c r="G24" s="109">
        <v>2133.3232338415755</v>
      </c>
      <c r="H24" s="109">
        <v>1280.2275608195669</v>
      </c>
      <c r="I24" s="109">
        <v>6778.1329283682426</v>
      </c>
      <c r="J24" s="109">
        <v>14005.354958494736</v>
      </c>
      <c r="K24" s="110">
        <v>2.3072824972701005</v>
      </c>
      <c r="L24" s="110">
        <v>90.412875471063742</v>
      </c>
      <c r="M24" s="109">
        <v>1654.8693734631399</v>
      </c>
      <c r="N24" s="111">
        <v>53.544537648392108</v>
      </c>
      <c r="O24" s="110">
        <v>21.815350390024285</v>
      </c>
      <c r="P24" s="111">
        <v>7.2062563446878919E-2</v>
      </c>
      <c r="Q24" s="111">
        <v>7.6457441797510226E-2</v>
      </c>
      <c r="R24" s="111">
        <v>5.9638068619534558E-2</v>
      </c>
      <c r="S24" s="111">
        <v>0.54587774655253263</v>
      </c>
      <c r="T24" s="112">
        <v>0.23698973618144656</v>
      </c>
    </row>
    <row r="25" spans="1:20">
      <c r="A25" s="102" t="s">
        <v>76</v>
      </c>
      <c r="B25" s="106">
        <v>-24.042439000000002</v>
      </c>
      <c r="C25" s="106">
        <v>31.167971000000001</v>
      </c>
      <c r="D25" s="113">
        <v>7.07</v>
      </c>
      <c r="E25" s="87" t="s">
        <v>54</v>
      </c>
      <c r="F25" s="109">
        <v>430.56597872747267</v>
      </c>
      <c r="G25" s="109">
        <v>2639.7151072300012</v>
      </c>
      <c r="H25" s="109">
        <v>1435.1483839814925</v>
      </c>
      <c r="I25" s="109">
        <v>7860.8040984412874</v>
      </c>
      <c r="J25" s="109">
        <v>17763.15797682355</v>
      </c>
      <c r="K25" s="110">
        <v>2.0939034340202793</v>
      </c>
      <c r="L25" s="110">
        <v>75.049269257308211</v>
      </c>
      <c r="M25" s="109">
        <v>942.63073703905764</v>
      </c>
      <c r="N25" s="111">
        <v>31.507935440254986</v>
      </c>
      <c r="O25" s="110">
        <v>20.369434374920992</v>
      </c>
      <c r="P25" s="111">
        <v>7.0794066084192503E-2</v>
      </c>
      <c r="Q25" s="111">
        <v>5.9487084721729998E-2</v>
      </c>
      <c r="R25" s="111">
        <v>2.8835698235657872E-2</v>
      </c>
      <c r="S25" s="111">
        <v>0.42262058248458623</v>
      </c>
      <c r="T25" s="112">
        <v>8.6032166363430584E-2</v>
      </c>
    </row>
    <row r="26" spans="1:20">
      <c r="A26" s="102" t="s">
        <v>77</v>
      </c>
      <c r="B26" s="106">
        <v>-23.996168000000001</v>
      </c>
      <c r="C26" s="106">
        <v>31.196075</v>
      </c>
      <c r="D26" s="113">
        <v>7.12</v>
      </c>
      <c r="E26" s="87" t="s">
        <v>54</v>
      </c>
      <c r="F26" s="109">
        <v>738.20391231316842</v>
      </c>
      <c r="G26" s="109">
        <v>2447.9784103635066</v>
      </c>
      <c r="H26" s="109">
        <v>1345.7797807486909</v>
      </c>
      <c r="I26" s="109">
        <v>5458.4563414236609</v>
      </c>
      <c r="J26" s="109">
        <v>15906.251719594591</v>
      </c>
      <c r="K26" s="110">
        <v>8.4721525534385087</v>
      </c>
      <c r="L26" s="110">
        <v>76.680438858899734</v>
      </c>
      <c r="M26" s="109">
        <v>7653.8707405738405</v>
      </c>
      <c r="N26" s="111">
        <v>249.44579682734067</v>
      </c>
      <c r="O26" s="110">
        <v>18.626395713123305</v>
      </c>
      <c r="P26" s="111">
        <v>0.16714802977595775</v>
      </c>
      <c r="Q26" s="111">
        <v>8.1749502431951185E-2</v>
      </c>
      <c r="R26" s="111">
        <v>8.7105992058093037E-2</v>
      </c>
      <c r="S26" s="111">
        <v>2.7374631807635388</v>
      </c>
      <c r="T26" s="112">
        <v>0.96674734514854044</v>
      </c>
    </row>
    <row r="27" spans="1:20">
      <c r="A27" s="102" t="s">
        <v>78</v>
      </c>
      <c r="B27" s="106">
        <v>-23.99822</v>
      </c>
      <c r="C27" s="106">
        <v>31.197897000000001</v>
      </c>
      <c r="D27" s="113">
        <v>7.37</v>
      </c>
      <c r="E27" s="87" t="s">
        <v>54</v>
      </c>
      <c r="F27" s="109">
        <v>1512.8745543189625</v>
      </c>
      <c r="G27" s="109">
        <v>2628.2367502080106</v>
      </c>
      <c r="H27" s="109">
        <v>1185.685497867348</v>
      </c>
      <c r="I27" s="109">
        <v>7499.1618473611761</v>
      </c>
      <c r="J27" s="109">
        <v>17608.100981198309</v>
      </c>
      <c r="K27" s="110">
        <v>3.0839455602866472</v>
      </c>
      <c r="L27" s="110">
        <v>84.04024961545953</v>
      </c>
      <c r="M27" s="109">
        <v>1946.6899444687135</v>
      </c>
      <c r="N27" s="111">
        <v>43.470914591017362</v>
      </c>
      <c r="O27" s="110">
        <v>23.106650231982876</v>
      </c>
      <c r="P27" s="111">
        <v>7.1616883643266779E-2</v>
      </c>
      <c r="Q27" s="111">
        <v>8.0345083701884507E-2</v>
      </c>
      <c r="R27" s="111">
        <v>2.532082648248736E-2</v>
      </c>
      <c r="S27" s="111">
        <v>0.81446434183572436</v>
      </c>
      <c r="T27" s="112">
        <v>0.41142306659125916</v>
      </c>
    </row>
    <row r="28" spans="1:20">
      <c r="A28" s="102" t="s">
        <v>79</v>
      </c>
      <c r="B28" s="106">
        <v>-24.048131000000001</v>
      </c>
      <c r="C28" s="106">
        <v>31.167501000000001</v>
      </c>
      <c r="D28" s="113">
        <v>7.37</v>
      </c>
      <c r="E28" s="87" t="s">
        <v>54</v>
      </c>
      <c r="F28" s="109">
        <v>841.50236638853653</v>
      </c>
      <c r="G28" s="109">
        <v>1025.2752191096806</v>
      </c>
      <c r="H28" s="109">
        <v>731.63018371603448</v>
      </c>
      <c r="I28" s="109">
        <v>7564.1914158547279</v>
      </c>
      <c r="J28" s="109">
        <v>16541.666303814211</v>
      </c>
      <c r="K28" s="110">
        <v>0.90332504381069956</v>
      </c>
      <c r="L28" s="110">
        <v>45.463096878684986</v>
      </c>
      <c r="M28" s="109">
        <v>355.87295872184262</v>
      </c>
      <c r="N28" s="111">
        <v>9.1927629623271461</v>
      </c>
      <c r="O28" s="110">
        <v>11.468899049258587</v>
      </c>
      <c r="P28" s="111">
        <v>3.1805493563481689E-2</v>
      </c>
      <c r="Q28" s="111">
        <v>3.4767899995436259E-2</v>
      </c>
      <c r="R28" s="111">
        <v>2.1350470207365517E-2</v>
      </c>
      <c r="S28" s="111">
        <v>0.22115346946723269</v>
      </c>
      <c r="T28" s="112">
        <v>1.0546319289596165E-2</v>
      </c>
    </row>
    <row r="29" spans="1:20">
      <c r="A29" s="102" t="s">
        <v>80</v>
      </c>
      <c r="B29" s="106">
        <v>-24.029502999999998</v>
      </c>
      <c r="C29" s="106">
        <v>31.188251000000001</v>
      </c>
      <c r="D29" s="113">
        <v>7.5</v>
      </c>
      <c r="E29" s="87" t="s">
        <v>54</v>
      </c>
      <c r="F29" s="109">
        <v>745.50304070613595</v>
      </c>
      <c r="G29" s="109">
        <v>2328.7247160625029</v>
      </c>
      <c r="H29" s="109">
        <v>1105.6794478108823</v>
      </c>
      <c r="I29" s="109">
        <v>6598.9953741384898</v>
      </c>
      <c r="J29" s="109">
        <v>16401.99076429323</v>
      </c>
      <c r="K29" s="110">
        <v>1.5310544458940136</v>
      </c>
      <c r="L29" s="110">
        <v>68.136337491766838</v>
      </c>
      <c r="M29" s="109">
        <v>904.10700362939349</v>
      </c>
      <c r="N29" s="111">
        <v>38.11563734476217</v>
      </c>
      <c r="O29" s="110">
        <v>22.157698153865855</v>
      </c>
      <c r="P29" s="111">
        <v>5.4122239370922295E-2</v>
      </c>
      <c r="Q29" s="111">
        <v>5.5553731027609986E-2</v>
      </c>
      <c r="R29" s="111">
        <v>5.6793078287206672E-2</v>
      </c>
      <c r="S29" s="111">
        <v>0.51416166179169798</v>
      </c>
      <c r="T29" s="112">
        <v>0.11615922104714854</v>
      </c>
    </row>
    <row r="30" spans="1:20">
      <c r="A30" s="102" t="s">
        <v>81</v>
      </c>
      <c r="B30" s="106">
        <v>-24.048978000000002</v>
      </c>
      <c r="C30" s="106">
        <v>31.16826</v>
      </c>
      <c r="D30" s="113">
        <v>7.69</v>
      </c>
      <c r="E30" s="87" t="s">
        <v>54</v>
      </c>
      <c r="F30" s="109">
        <v>507.97163269735324</v>
      </c>
      <c r="G30" s="109">
        <v>1824.128401912961</v>
      </c>
      <c r="H30" s="109">
        <v>1006.9367897610555</v>
      </c>
      <c r="I30" s="109">
        <v>8440.3449216365552</v>
      </c>
      <c r="J30" s="109">
        <v>17434.077627982406</v>
      </c>
      <c r="K30" s="110">
        <v>1.9820074332876612</v>
      </c>
      <c r="L30" s="110">
        <v>49.389564789143066</v>
      </c>
      <c r="M30" s="109">
        <v>791.21356580011127</v>
      </c>
      <c r="N30" s="111">
        <v>19.51515650356335</v>
      </c>
      <c r="O30" s="110">
        <v>19.753604762941762</v>
      </c>
      <c r="P30" s="111">
        <v>0.20263651192961546</v>
      </c>
      <c r="Q30" s="111">
        <v>5.5283624244005278E-2</v>
      </c>
      <c r="R30" s="111">
        <v>1.8833574146949729E-2</v>
      </c>
      <c r="S30" s="111">
        <v>0.21387434450171</v>
      </c>
      <c r="T30" s="112">
        <v>1.8378337423328884E-2</v>
      </c>
    </row>
    <row r="31" spans="1:20">
      <c r="A31" s="102" t="s">
        <v>82</v>
      </c>
      <c r="B31" s="106">
        <v>-24.003965999999998</v>
      </c>
      <c r="C31" s="106">
        <v>31.202940999999999</v>
      </c>
      <c r="D31" s="113">
        <v>7.81</v>
      </c>
      <c r="E31" s="87" t="s">
        <v>54</v>
      </c>
      <c r="F31" s="109">
        <v>308.54039604757338</v>
      </c>
      <c r="G31" s="109">
        <v>1291.5500813993024</v>
      </c>
      <c r="H31" s="109">
        <v>632.31087416329126</v>
      </c>
      <c r="I31" s="109">
        <v>6950.649178192918</v>
      </c>
      <c r="J31" s="109">
        <v>13560.878069165692</v>
      </c>
      <c r="K31" s="110">
        <v>0.76756718576250305</v>
      </c>
      <c r="L31" s="110">
        <v>38.059737231848139</v>
      </c>
      <c r="M31" s="109">
        <v>376.80220970190209</v>
      </c>
      <c r="N31" s="111">
        <v>25.094208538078256</v>
      </c>
      <c r="O31" s="110">
        <v>12.484154067509134</v>
      </c>
      <c r="P31" s="111">
        <v>3.1808992344629465E-2</v>
      </c>
      <c r="Q31" s="111">
        <v>4.5775830394606393E-2</v>
      </c>
      <c r="R31" s="111">
        <v>2.744790395831511E-2</v>
      </c>
      <c r="S31" s="111">
        <v>0.22586096987670798</v>
      </c>
      <c r="T31" s="112">
        <v>2.234655314495301E-2</v>
      </c>
    </row>
    <row r="32" spans="1:20">
      <c r="A32" s="102" t="s">
        <v>83</v>
      </c>
      <c r="B32" s="106">
        <v>-24.027152999999998</v>
      </c>
      <c r="C32" s="106">
        <v>31.196207000000001</v>
      </c>
      <c r="D32" s="113">
        <v>7.96</v>
      </c>
      <c r="E32" s="87" t="s">
        <v>54</v>
      </c>
      <c r="F32" s="109">
        <v>207.73298296777227</v>
      </c>
      <c r="G32" s="109">
        <v>2749.4482696611676</v>
      </c>
      <c r="H32" s="109">
        <v>1002.1186158955102</v>
      </c>
      <c r="I32" s="109">
        <v>6905.6987949618397</v>
      </c>
      <c r="J32" s="109">
        <v>19997.468545182452</v>
      </c>
      <c r="K32" s="110">
        <v>2.2180996199213965</v>
      </c>
      <c r="L32" s="110">
        <v>69.579949209943123</v>
      </c>
      <c r="M32" s="109">
        <v>992.90487848348698</v>
      </c>
      <c r="N32" s="111">
        <v>28.302886192321385</v>
      </c>
      <c r="O32" s="110">
        <v>19.07257485389183</v>
      </c>
      <c r="P32" s="111">
        <v>7.5020565599007008E-2</v>
      </c>
      <c r="Q32" s="111">
        <v>5.4484925584875533E-2</v>
      </c>
      <c r="R32" s="111">
        <v>2.9052512901526478E-2</v>
      </c>
      <c r="S32" s="111">
        <v>0.50299838707997713</v>
      </c>
      <c r="T32" s="112">
        <v>4.0525609939739207E-2</v>
      </c>
    </row>
    <row r="33" spans="1:20">
      <c r="A33" s="102" t="s">
        <v>84</v>
      </c>
      <c r="B33" s="106">
        <v>-24.057991000000001</v>
      </c>
      <c r="C33" s="106">
        <v>31.163882000000001</v>
      </c>
      <c r="D33" s="113">
        <v>8.14</v>
      </c>
      <c r="E33" s="87" t="s">
        <v>54</v>
      </c>
      <c r="F33" s="109">
        <v>692.73467102393397</v>
      </c>
      <c r="G33" s="109">
        <v>1220.0987374035242</v>
      </c>
      <c r="H33" s="109">
        <v>751.23854706354871</v>
      </c>
      <c r="I33" s="109">
        <v>7121.9462105414686</v>
      </c>
      <c r="J33" s="109">
        <v>12887.197201198393</v>
      </c>
      <c r="K33" s="110">
        <v>0.43126973533427976</v>
      </c>
      <c r="L33" s="110">
        <v>31.502488525436554</v>
      </c>
      <c r="M33" s="109">
        <v>213.7789209684758</v>
      </c>
      <c r="N33" s="111">
        <v>19.24302069499954</v>
      </c>
      <c r="O33" s="110">
        <v>12.222565306278263</v>
      </c>
      <c r="P33" s="111">
        <v>4.2625618452411876E-2</v>
      </c>
      <c r="Q33" s="111">
        <v>4.6054578670508724E-2</v>
      </c>
      <c r="R33" s="111">
        <v>1.7474763526047921E-2</v>
      </c>
      <c r="S33" s="111">
        <v>0.14324077096622118</v>
      </c>
      <c r="T33" s="112">
        <v>1.4235693057257998E-2</v>
      </c>
    </row>
    <row r="34" spans="1:20">
      <c r="A34" s="102" t="s">
        <v>85</v>
      </c>
      <c r="B34" s="106">
        <v>-24.023202999999999</v>
      </c>
      <c r="C34" s="106">
        <v>31.200607000000002</v>
      </c>
      <c r="D34" s="113">
        <v>8.27</v>
      </c>
      <c r="E34" s="87" t="s">
        <v>54</v>
      </c>
      <c r="F34" s="109">
        <v>836.95027198953596</v>
      </c>
      <c r="G34" s="109">
        <v>1156.0892577167012</v>
      </c>
      <c r="H34" s="109">
        <v>788.63537205754403</v>
      </c>
      <c r="I34" s="109">
        <v>5548.1440657196099</v>
      </c>
      <c r="J34" s="109">
        <v>12088.3483911478</v>
      </c>
      <c r="K34" s="110">
        <v>1.8324914240482617</v>
      </c>
      <c r="L34" s="110">
        <v>58.688049733916458</v>
      </c>
      <c r="M34" s="109">
        <v>703.85904354437264</v>
      </c>
      <c r="N34" s="111">
        <v>19.681962599865688</v>
      </c>
      <c r="O34" s="110">
        <v>15.142858188826956</v>
      </c>
      <c r="P34" s="111">
        <v>0.10480683879627319</v>
      </c>
      <c r="Q34" s="111">
        <v>5.2658607875286256E-2</v>
      </c>
      <c r="R34" s="111">
        <v>7.872459104598965E-3</v>
      </c>
      <c r="S34" s="111">
        <v>0.19928706633423818</v>
      </c>
      <c r="T34" s="112">
        <v>2.2602115334600992E-2</v>
      </c>
    </row>
    <row r="35" spans="1:20">
      <c r="A35" s="102" t="s">
        <v>86</v>
      </c>
      <c r="B35" s="106">
        <v>-23.995971999999998</v>
      </c>
      <c r="C35" s="106">
        <v>31.20844</v>
      </c>
      <c r="D35" s="113">
        <v>8.2899999999999991</v>
      </c>
      <c r="E35" s="87" t="s">
        <v>54</v>
      </c>
      <c r="F35" s="109">
        <v>827.65533106798534</v>
      </c>
      <c r="G35" s="109">
        <v>1807.6593652882807</v>
      </c>
      <c r="H35" s="109">
        <v>1214.2414628003619</v>
      </c>
      <c r="I35" s="109">
        <v>8176.7173443596012</v>
      </c>
      <c r="J35" s="109">
        <v>15510.750306846443</v>
      </c>
      <c r="K35" s="110">
        <v>1.1879811336320576</v>
      </c>
      <c r="L35" s="110">
        <v>68.302144823103077</v>
      </c>
      <c r="M35" s="109">
        <v>483.84392736947353</v>
      </c>
      <c r="N35" s="111">
        <v>18.561846200828434</v>
      </c>
      <c r="O35" s="110">
        <v>24.305276866275499</v>
      </c>
      <c r="P35" s="111">
        <v>6.4497418340712556E-2</v>
      </c>
      <c r="Q35" s="111">
        <v>0.11425309565509378</v>
      </c>
      <c r="R35" s="111">
        <v>2.6545684446533005E-2</v>
      </c>
      <c r="S35" s="111">
        <v>0.27358299463749591</v>
      </c>
      <c r="T35" s="112">
        <v>2.2006334898476192E-2</v>
      </c>
    </row>
    <row r="36" spans="1:20">
      <c r="A36" s="70" t="s">
        <v>87</v>
      </c>
      <c r="B36" s="105">
        <v>-24.020700000000001</v>
      </c>
      <c r="C36" s="105">
        <v>31.20844</v>
      </c>
      <c r="D36" s="113">
        <v>8.85</v>
      </c>
      <c r="E36" s="72" t="s">
        <v>54</v>
      </c>
      <c r="F36" s="109">
        <v>380.45578003934054</v>
      </c>
      <c r="G36" s="109">
        <v>1448.8891446045884</v>
      </c>
      <c r="H36" s="109">
        <v>681.94830375814399</v>
      </c>
      <c r="I36" s="109">
        <v>8825.0317267623177</v>
      </c>
      <c r="J36" s="109">
        <v>17036.273769884709</v>
      </c>
      <c r="K36" s="111">
        <v>1.7884663311734694</v>
      </c>
      <c r="L36" s="110">
        <v>42.618904651382479</v>
      </c>
      <c r="M36" s="109">
        <v>572.52922983189023</v>
      </c>
      <c r="N36" s="110">
        <v>30.953582470318473</v>
      </c>
      <c r="O36" s="110">
        <v>10.981457396013511</v>
      </c>
      <c r="P36" s="111">
        <v>9.6179154005066519E-2</v>
      </c>
      <c r="Q36" s="111">
        <v>4.0864544443663643E-2</v>
      </c>
      <c r="R36" s="112">
        <v>9.7805260540374042E-3</v>
      </c>
      <c r="S36" s="111">
        <v>0.17367269384741452</v>
      </c>
      <c r="T36" s="112">
        <v>1.843210387336144E-2</v>
      </c>
    </row>
    <row r="37" spans="1:20">
      <c r="A37" s="70" t="s">
        <v>90</v>
      </c>
      <c r="B37" s="105">
        <v>-24.020700000000001</v>
      </c>
      <c r="C37" s="105">
        <v>31.20844</v>
      </c>
      <c r="D37" s="113">
        <v>9.06</v>
      </c>
      <c r="E37" s="72" t="s">
        <v>54</v>
      </c>
      <c r="F37" s="109">
        <v>933.30551316486822</v>
      </c>
      <c r="G37" s="109">
        <v>2159.923329857264</v>
      </c>
      <c r="H37" s="109">
        <v>1533.0454389626216</v>
      </c>
      <c r="I37" s="109">
        <v>9383.1490123363037</v>
      </c>
      <c r="J37" s="109">
        <v>22384.404863957356</v>
      </c>
      <c r="K37" s="111">
        <v>0.82485435186870482</v>
      </c>
      <c r="L37" s="109">
        <v>144.99506636907398</v>
      </c>
      <c r="M37" s="109">
        <v>426.6690655786644</v>
      </c>
      <c r="N37" s="110">
        <v>30.047299083342558</v>
      </c>
      <c r="O37" s="110">
        <v>19.035072547854156</v>
      </c>
      <c r="P37" s="111">
        <v>4.5613834163190994E-2</v>
      </c>
      <c r="Q37" s="111">
        <v>7.9336231270722313E-2</v>
      </c>
      <c r="R37" s="112">
        <v>1.5391294960144315E-2</v>
      </c>
      <c r="S37" s="111">
        <v>0.40647414036914342</v>
      </c>
      <c r="T37" s="112">
        <v>2.3188907293593453E-2</v>
      </c>
    </row>
    <row r="38" spans="1:20">
      <c r="A38" s="70" t="s">
        <v>148</v>
      </c>
      <c r="B38" s="105">
        <v>-23.989621</v>
      </c>
      <c r="C38" s="105">
        <v>31.127562000000001</v>
      </c>
      <c r="D38" s="114">
        <v>0</v>
      </c>
      <c r="E38" s="72" t="s">
        <v>54</v>
      </c>
      <c r="F38" s="109">
        <v>136.1400719031073</v>
      </c>
      <c r="G38" s="109">
        <v>2491.1500047760474</v>
      </c>
      <c r="H38" s="109">
        <v>1732.6665438551247</v>
      </c>
      <c r="I38" s="109">
        <v>5198.5360643592348</v>
      </c>
      <c r="J38" s="109">
        <v>16369.387674705491</v>
      </c>
      <c r="K38" s="111">
        <v>3.5614577979959203</v>
      </c>
      <c r="L38" s="110">
        <v>90.258244178517259</v>
      </c>
      <c r="M38" s="109">
        <v>2868.9960475855273</v>
      </c>
      <c r="N38" s="109">
        <v>132.98005646777122</v>
      </c>
      <c r="O38" s="110">
        <v>22.129562249205179</v>
      </c>
      <c r="P38" s="111">
        <v>6.1937198128686997E-2</v>
      </c>
      <c r="Q38" s="111">
        <v>9.158398059730867E-2</v>
      </c>
      <c r="R38" s="112">
        <v>2.366904180879131E-2</v>
      </c>
      <c r="S38" s="111">
        <v>1.0085461318103432</v>
      </c>
      <c r="T38" s="112">
        <v>0.29625775966015827</v>
      </c>
    </row>
    <row r="39" spans="1:20">
      <c r="A39" s="102" t="s">
        <v>88</v>
      </c>
      <c r="B39" s="105">
        <v>-24.072337000000001</v>
      </c>
      <c r="C39" s="105">
        <v>31.130897000000001</v>
      </c>
      <c r="D39" s="113">
        <v>8.9</v>
      </c>
      <c r="E39" s="87" t="s">
        <v>89</v>
      </c>
      <c r="F39" s="109">
        <v>838.61324007173687</v>
      </c>
      <c r="G39" s="109">
        <v>1529.6046773487697</v>
      </c>
      <c r="H39" s="109">
        <v>894.78904423871734</v>
      </c>
      <c r="I39" s="109">
        <v>5470.7512568560505</v>
      </c>
      <c r="J39" s="109">
        <v>9830.1566591321825</v>
      </c>
      <c r="K39" s="110">
        <v>0.8641893999645498</v>
      </c>
      <c r="L39" s="110">
        <v>77.927455615831491</v>
      </c>
      <c r="M39" s="109">
        <v>385.33073621635714</v>
      </c>
      <c r="N39" s="111">
        <v>9.4886499748391007</v>
      </c>
      <c r="O39" s="110">
        <v>14.406784407701998</v>
      </c>
      <c r="P39" s="111">
        <v>4.4080349027927429E-2</v>
      </c>
      <c r="Q39" s="111">
        <v>2.2010901775121904E-2</v>
      </c>
      <c r="R39" s="111">
        <v>8.0911378022186543E-3</v>
      </c>
      <c r="S39" s="111">
        <v>0.15123469670845355</v>
      </c>
      <c r="T39" s="112">
        <v>1.4542246835506223E-2</v>
      </c>
    </row>
    <row r="40" spans="1:20">
      <c r="A40" s="70" t="s">
        <v>91</v>
      </c>
      <c r="B40" s="107">
        <v>-23.955169999999999</v>
      </c>
      <c r="C40" s="107">
        <v>31.21377</v>
      </c>
      <c r="D40" s="114">
        <v>9.5500000000000007</v>
      </c>
      <c r="E40" s="72" t="s">
        <v>89</v>
      </c>
      <c r="F40" s="109">
        <v>478.51138225186577</v>
      </c>
      <c r="G40" s="109">
        <v>1617.0987061619282</v>
      </c>
      <c r="H40" s="109">
        <v>787.34958008640092</v>
      </c>
      <c r="I40" s="109">
        <v>7774.9557635943884</v>
      </c>
      <c r="J40" s="109">
        <v>10040.944299912793</v>
      </c>
      <c r="K40" s="111">
        <v>0.84349942952124601</v>
      </c>
      <c r="L40" s="109">
        <v>125.71954653010515</v>
      </c>
      <c r="M40" s="109">
        <v>359.40817674164185</v>
      </c>
      <c r="N40" s="110">
        <v>20.582501382806704</v>
      </c>
      <c r="O40" s="110">
        <v>18.550912462272265</v>
      </c>
      <c r="P40" s="111">
        <v>2.029377350822497E-2</v>
      </c>
      <c r="Q40" s="111">
        <v>5.4786463750594989E-2</v>
      </c>
      <c r="R40" s="112">
        <v>2.0602433405461355E-2</v>
      </c>
      <c r="S40" s="111">
        <v>0.29536871387377034</v>
      </c>
      <c r="T40" s="112">
        <v>1.3079417307853851E-2</v>
      </c>
    </row>
    <row r="41" spans="1:20">
      <c r="A41" s="102" t="s">
        <v>92</v>
      </c>
      <c r="B41" s="107">
        <v>-24.001142000000002</v>
      </c>
      <c r="C41" s="107">
        <v>31.220621999999999</v>
      </c>
      <c r="D41" s="113">
        <v>9.7899999999999991</v>
      </c>
      <c r="E41" s="72" t="s">
        <v>89</v>
      </c>
      <c r="F41" s="109">
        <v>408.48873487161575</v>
      </c>
      <c r="G41" s="109">
        <v>2509.3654563093073</v>
      </c>
      <c r="H41" s="109">
        <v>1498.7123463914841</v>
      </c>
      <c r="I41" s="109">
        <v>7276.4846230114881</v>
      </c>
      <c r="J41" s="109">
        <v>13939.081346338347</v>
      </c>
      <c r="K41" s="110">
        <v>1.0374968794292831</v>
      </c>
      <c r="L41" s="110">
        <v>51.499801470966496</v>
      </c>
      <c r="M41" s="109">
        <v>613.13263483930336</v>
      </c>
      <c r="N41" s="111">
        <v>26.343934100676496</v>
      </c>
      <c r="O41" s="110">
        <v>19.333111273824251</v>
      </c>
      <c r="P41" s="111">
        <v>5.9181637954291696E-2</v>
      </c>
      <c r="Q41" s="111">
        <v>5.9497107971576903E-2</v>
      </c>
      <c r="R41" s="111">
        <v>2.5569121716991376E-2</v>
      </c>
      <c r="S41" s="111">
        <v>0.31251154421240457</v>
      </c>
      <c r="T41" s="112">
        <v>4.4365417861968355E-2</v>
      </c>
    </row>
    <row r="42" spans="1:20">
      <c r="A42" s="70" t="s">
        <v>93</v>
      </c>
      <c r="B42" s="53">
        <v>-24.065463999999999</v>
      </c>
      <c r="C42" s="106">
        <v>31.190588000000002</v>
      </c>
      <c r="D42" s="114">
        <v>10.38</v>
      </c>
      <c r="E42" s="87" t="s">
        <v>89</v>
      </c>
      <c r="F42" s="109">
        <v>1103.9190303446462</v>
      </c>
      <c r="G42" s="109">
        <v>1243.6893791598206</v>
      </c>
      <c r="H42" s="109">
        <v>928.6807559725338</v>
      </c>
      <c r="I42" s="109">
        <v>6075.3765962785847</v>
      </c>
      <c r="J42" s="109">
        <v>13742.54114700143</v>
      </c>
      <c r="K42" s="111">
        <v>0.53985179527222638</v>
      </c>
      <c r="L42" s="110">
        <v>35.331915410185445</v>
      </c>
      <c r="M42" s="109">
        <v>268.61509788955641</v>
      </c>
      <c r="N42" s="110">
        <v>11.737319187129824</v>
      </c>
      <c r="O42" s="110">
        <v>15.644535866947415</v>
      </c>
      <c r="P42" s="111">
        <v>3.806644088046119E-2</v>
      </c>
      <c r="Q42" s="111">
        <v>7.7714610393506689E-2</v>
      </c>
      <c r="R42" s="112">
        <v>9.4874631794301077E-4</v>
      </c>
      <c r="S42" s="111">
        <v>0.10518566158369978</v>
      </c>
      <c r="T42" s="112">
        <v>8.1692579268518809E-3</v>
      </c>
    </row>
    <row r="43" spans="1:20">
      <c r="A43" s="102" t="s">
        <v>94</v>
      </c>
      <c r="B43" s="107">
        <v>-24.016656999999999</v>
      </c>
      <c r="C43" s="107">
        <v>31.232620000000001</v>
      </c>
      <c r="D43" s="113">
        <v>10.83</v>
      </c>
      <c r="E43" s="87" t="s">
        <v>89</v>
      </c>
      <c r="F43" s="109">
        <v>676.16540531644125</v>
      </c>
      <c r="G43" s="109">
        <v>1472.0530914910851</v>
      </c>
      <c r="H43" s="109">
        <v>645.79087373314962</v>
      </c>
      <c r="I43" s="109">
        <v>7703.8651192145508</v>
      </c>
      <c r="J43" s="109">
        <v>14245.131801119496</v>
      </c>
      <c r="K43" s="110">
        <v>0.75759525917987658</v>
      </c>
      <c r="L43" s="110">
        <v>42.056533155760498</v>
      </c>
      <c r="M43" s="109">
        <v>372.6415556223505</v>
      </c>
      <c r="N43" s="111">
        <v>16.772442357016978</v>
      </c>
      <c r="O43" s="110">
        <v>17.845863770220436</v>
      </c>
      <c r="P43" s="111">
        <v>2.6055375994385028E-2</v>
      </c>
      <c r="Q43" s="111">
        <v>3.9828940656270136E-2</v>
      </c>
      <c r="R43" s="111">
        <v>1.5600800961136691E-2</v>
      </c>
      <c r="S43" s="111">
        <v>0.18109740622902606</v>
      </c>
      <c r="T43" s="112">
        <v>1.2194694783428784E-2</v>
      </c>
    </row>
    <row r="44" spans="1:20">
      <c r="A44" s="70" t="s">
        <v>95</v>
      </c>
      <c r="B44" s="54">
        <v>-23.899345</v>
      </c>
      <c r="C44" s="53">
        <v>31.176523</v>
      </c>
      <c r="D44" s="114">
        <v>11.39</v>
      </c>
      <c r="E44" s="72" t="s">
        <v>89</v>
      </c>
      <c r="F44" s="109">
        <v>345.23291348457138</v>
      </c>
      <c r="G44" s="109">
        <v>1644.4944959742181</v>
      </c>
      <c r="H44" s="109">
        <v>804.94885060835441</v>
      </c>
      <c r="I44" s="109">
        <v>7050.625529246111</v>
      </c>
      <c r="J44" s="109">
        <v>14894.771199805897</v>
      </c>
      <c r="K44" s="111">
        <v>1.0557387216763761</v>
      </c>
      <c r="L44" s="109">
        <v>190.56740991175158</v>
      </c>
      <c r="M44" s="109">
        <v>516.6421377785241</v>
      </c>
      <c r="N44" s="110">
        <v>21.823156547840028</v>
      </c>
      <c r="O44" s="110">
        <v>18.772674374926709</v>
      </c>
      <c r="P44" s="111">
        <v>2.8117935764036241E-2</v>
      </c>
      <c r="Q44" s="111">
        <v>5.0771391390532869E-2</v>
      </c>
      <c r="R44" s="112">
        <v>1.9232879496823084E-2</v>
      </c>
      <c r="S44" s="111">
        <v>0.93367610448577665</v>
      </c>
      <c r="T44" s="112">
        <v>1.9899661501820046E-2</v>
      </c>
    </row>
    <row r="45" spans="1:20">
      <c r="A45" s="102" t="s">
        <v>96</v>
      </c>
      <c r="B45" s="107">
        <v>-24.012329999999999</v>
      </c>
      <c r="C45" s="107">
        <v>31.237089000000001</v>
      </c>
      <c r="D45" s="113">
        <v>11.43</v>
      </c>
      <c r="E45" s="87" t="s">
        <v>89</v>
      </c>
      <c r="F45" s="109">
        <v>1129.2159425573586</v>
      </c>
      <c r="G45" s="109">
        <v>2185.9077331495573</v>
      </c>
      <c r="H45" s="109">
        <v>903.14641202754615</v>
      </c>
      <c r="I45" s="109">
        <v>8682.385935866776</v>
      </c>
      <c r="J45" s="109">
        <v>11070.430165859501</v>
      </c>
      <c r="K45" s="110">
        <v>1.8610552985682205</v>
      </c>
      <c r="L45" s="109">
        <v>157.92627575199555</v>
      </c>
      <c r="M45" s="109">
        <v>886.25657188446155</v>
      </c>
      <c r="N45" s="111">
        <v>10.62031543472982</v>
      </c>
      <c r="O45" s="110">
        <v>26.85193782852992</v>
      </c>
      <c r="P45" s="111">
        <v>5.131611854510041E-2</v>
      </c>
      <c r="Q45" s="111">
        <v>7.8335594169900602E-2</v>
      </c>
      <c r="R45" s="111">
        <v>1.8368442922240071E-2</v>
      </c>
      <c r="S45" s="111">
        <v>0.33349563491909578</v>
      </c>
      <c r="T45" s="112">
        <v>4.7431100625516961E-2</v>
      </c>
    </row>
    <row r="46" spans="1:20">
      <c r="A46" s="102" t="s">
        <v>97</v>
      </c>
      <c r="B46" s="100">
        <v>-24.008858</v>
      </c>
      <c r="C46" s="100">
        <v>31.237081</v>
      </c>
      <c r="D46" s="113">
        <v>11.45</v>
      </c>
      <c r="E46" s="87" t="s">
        <v>89</v>
      </c>
      <c r="F46" s="109">
        <v>627.72991945546073</v>
      </c>
      <c r="G46" s="109">
        <v>1034.1017482828941</v>
      </c>
      <c r="H46" s="109">
        <v>951.37916970544802</v>
      </c>
      <c r="I46" s="109">
        <v>5718.9408061627082</v>
      </c>
      <c r="J46" s="109">
        <v>16273.68141776527</v>
      </c>
      <c r="K46" s="110">
        <v>0.80551963096029255</v>
      </c>
      <c r="L46" s="110">
        <v>81.551451236592527</v>
      </c>
      <c r="M46" s="109">
        <v>388.83457572010644</v>
      </c>
      <c r="N46" s="111">
        <v>21.105194491509831</v>
      </c>
      <c r="O46" s="110">
        <v>25.971264373829623</v>
      </c>
      <c r="P46" s="111">
        <v>5.0135924721266933E-2</v>
      </c>
      <c r="Q46" s="111">
        <v>0.11139480304471466</v>
      </c>
      <c r="R46" s="111">
        <v>2.144177612134545E-2</v>
      </c>
      <c r="S46" s="111">
        <v>0.58583019030932137</v>
      </c>
      <c r="T46" s="112">
        <v>2.6911915608608693E-2</v>
      </c>
    </row>
    <row r="47" spans="1:20">
      <c r="A47" s="70" t="s">
        <v>98</v>
      </c>
      <c r="B47" s="53">
        <v>-24.082854000000001</v>
      </c>
      <c r="C47" s="100">
        <v>31.180931000000001</v>
      </c>
      <c r="D47" s="114">
        <v>11.62</v>
      </c>
      <c r="E47" s="87" t="s">
        <v>89</v>
      </c>
      <c r="F47" s="109">
        <v>2638.1132612626388</v>
      </c>
      <c r="G47" s="109">
        <v>899.6702670615548</v>
      </c>
      <c r="H47" s="109">
        <v>868.40618657580353</v>
      </c>
      <c r="I47" s="109">
        <v>6117.7221142088065</v>
      </c>
      <c r="J47" s="109">
        <v>18769.42068779637</v>
      </c>
      <c r="K47" s="111">
        <v>0.54313951902710766</v>
      </c>
      <c r="L47" s="110">
        <v>52.379164540682368</v>
      </c>
      <c r="M47" s="109">
        <v>269.73167308298304</v>
      </c>
      <c r="N47" s="110">
        <v>25.841756089357613</v>
      </c>
      <c r="O47" s="110">
        <v>16.791349434180852</v>
      </c>
      <c r="P47" s="111">
        <v>2.8459817920260616E-2</v>
      </c>
      <c r="Q47" s="111">
        <v>6.3878320295318355E-2</v>
      </c>
      <c r="R47" s="112">
        <v>1.6418863823415678E-2</v>
      </c>
      <c r="S47" s="111">
        <v>0.18390585048981314</v>
      </c>
      <c r="T47" s="112">
        <v>9.5392855620738612E-3</v>
      </c>
    </row>
    <row r="48" spans="1:20">
      <c r="A48" s="70" t="s">
        <v>99</v>
      </c>
      <c r="B48" s="53">
        <v>-24.07038</v>
      </c>
      <c r="C48" s="53">
        <v>31.043379999999999</v>
      </c>
      <c r="D48" s="114">
        <v>12.34</v>
      </c>
      <c r="E48" s="87" t="s">
        <v>89</v>
      </c>
      <c r="F48" s="109">
        <v>214.03099891602173</v>
      </c>
      <c r="G48" s="109">
        <v>1615.3794031341038</v>
      </c>
      <c r="H48" s="109">
        <v>555.28689321527963</v>
      </c>
      <c r="I48" s="109">
        <v>4286.4923931004832</v>
      </c>
      <c r="J48" s="109">
        <v>17337.023478639694</v>
      </c>
      <c r="K48" s="111">
        <v>0.45083863215998388</v>
      </c>
      <c r="L48" s="110">
        <v>47.818912592546972</v>
      </c>
      <c r="M48" s="109">
        <v>174.96623342235148</v>
      </c>
      <c r="N48" s="110">
        <v>10.855627352160637</v>
      </c>
      <c r="O48" s="110">
        <v>10.848644297441401</v>
      </c>
      <c r="P48" s="111">
        <v>2.3872167531149353E-2</v>
      </c>
      <c r="Q48" s="111">
        <v>4.4087907795515517E-2</v>
      </c>
      <c r="R48" s="112">
        <v>6.1336777081115327E-3</v>
      </c>
      <c r="S48" s="111">
        <v>9.4240110816405237E-2</v>
      </c>
      <c r="T48" s="112">
        <v>1.4497339573724125E-2</v>
      </c>
    </row>
    <row r="49" spans="1:20">
      <c r="A49" s="70" t="s">
        <v>100</v>
      </c>
      <c r="B49" s="58">
        <v>-24.042000000000002</v>
      </c>
      <c r="C49" s="58">
        <v>31.238959999999999</v>
      </c>
      <c r="D49" s="114">
        <v>12.54</v>
      </c>
      <c r="E49" s="72" t="s">
        <v>89</v>
      </c>
      <c r="F49" s="109">
        <v>422.54240716526652</v>
      </c>
      <c r="G49" s="109">
        <v>1462.7850798129914</v>
      </c>
      <c r="H49" s="109">
        <v>923.12953757036701</v>
      </c>
      <c r="I49" s="109">
        <v>7795.9455603134384</v>
      </c>
      <c r="J49" s="109">
        <v>16402.428641689712</v>
      </c>
      <c r="K49" s="111">
        <v>1.2754011484127883</v>
      </c>
      <c r="L49" s="110">
        <v>56.7491730701935</v>
      </c>
      <c r="M49" s="109">
        <v>593.85174259156702</v>
      </c>
      <c r="N49" s="110">
        <v>27.900039503291467</v>
      </c>
      <c r="O49" s="110">
        <v>40.730738774001665</v>
      </c>
      <c r="P49" s="111">
        <v>6.7332715972333063E-2</v>
      </c>
      <c r="Q49" s="111">
        <v>8.8175565619431476E-2</v>
      </c>
      <c r="R49" s="112">
        <v>1.1132424268522578E-2</v>
      </c>
      <c r="S49" s="111">
        <v>0.30422466436014711</v>
      </c>
      <c r="T49" s="112">
        <v>1.8104247828372274E-2</v>
      </c>
    </row>
    <row r="50" spans="1:20">
      <c r="A50" s="70" t="s">
        <v>101</v>
      </c>
      <c r="B50" s="53">
        <v>-24.069040000000001</v>
      </c>
      <c r="C50" s="53">
        <v>31.023109999999999</v>
      </c>
      <c r="D50" s="114">
        <v>13.57</v>
      </c>
      <c r="E50" s="87" t="s">
        <v>89</v>
      </c>
      <c r="F50" s="109">
        <v>767.57735792566132</v>
      </c>
      <c r="G50" s="109">
        <v>2600.2731712993536</v>
      </c>
      <c r="H50" s="109">
        <v>1088.8584525154045</v>
      </c>
      <c r="I50" s="109">
        <v>6324.3233485082601</v>
      </c>
      <c r="J50" s="109">
        <v>21389.977552087679</v>
      </c>
      <c r="K50" s="111">
        <v>1.0504267997729229</v>
      </c>
      <c r="L50" s="110">
        <v>81.040391440907484</v>
      </c>
      <c r="M50" s="109">
        <v>554.72918376201369</v>
      </c>
      <c r="N50" s="110">
        <v>21.611383711068861</v>
      </c>
      <c r="O50" s="110">
        <v>24.67086247511817</v>
      </c>
      <c r="P50" s="111">
        <v>4.632542053085574E-2</v>
      </c>
      <c r="Q50" s="111">
        <v>9.8411706121987602E-2</v>
      </c>
      <c r="R50" s="112">
        <v>1.5379745801040543E-2</v>
      </c>
      <c r="S50" s="111">
        <v>0.17841375829030659</v>
      </c>
      <c r="T50" s="112">
        <v>1.3559766135180507E-2</v>
      </c>
    </row>
    <row r="51" spans="1:20">
      <c r="A51" s="102" t="s">
        <v>102</v>
      </c>
      <c r="B51" s="100">
        <v>-23.882339000000002</v>
      </c>
      <c r="C51" s="100">
        <v>31.242280000000001</v>
      </c>
      <c r="D51" s="113">
        <v>16.5</v>
      </c>
      <c r="E51" s="87" t="s">
        <v>89</v>
      </c>
      <c r="F51" s="109">
        <v>356.43336278256186</v>
      </c>
      <c r="G51" s="109">
        <v>1552.5772111373938</v>
      </c>
      <c r="H51" s="109">
        <v>733.66241762883567</v>
      </c>
      <c r="I51" s="109">
        <v>8286.4210778976703</v>
      </c>
      <c r="J51" s="109">
        <v>8309.8053998869691</v>
      </c>
      <c r="K51" s="110">
        <v>2.0257426163172214</v>
      </c>
      <c r="L51" s="109">
        <v>225.51663363998176</v>
      </c>
      <c r="M51" s="109">
        <v>966.34183580044601</v>
      </c>
      <c r="N51" s="111">
        <v>10.852946471074132</v>
      </c>
      <c r="O51" s="110">
        <v>24.183799089046538</v>
      </c>
      <c r="P51" s="111">
        <v>4.6080109915567803E-2</v>
      </c>
      <c r="Q51" s="111">
        <v>0.10344953371149591</v>
      </c>
      <c r="R51" s="111">
        <v>4.6718499437066539E-2</v>
      </c>
      <c r="S51" s="111">
        <v>0.54592769986278356</v>
      </c>
      <c r="T51" s="112">
        <v>2.1069214031923595E-2</v>
      </c>
    </row>
    <row r="52" spans="1:20">
      <c r="A52" s="70" t="s">
        <v>103</v>
      </c>
      <c r="B52" s="53">
        <v>-23.848472000000001</v>
      </c>
      <c r="C52" s="53">
        <v>31.179527</v>
      </c>
      <c r="D52" s="114">
        <v>16.7</v>
      </c>
      <c r="E52" s="72" t="s">
        <v>89</v>
      </c>
      <c r="F52" s="109">
        <v>514.76750696550084</v>
      </c>
      <c r="G52" s="109">
        <v>1551.5344806766511</v>
      </c>
      <c r="H52" s="109">
        <v>964.25616494939538</v>
      </c>
      <c r="I52" s="109">
        <v>7569.2245512600475</v>
      </c>
      <c r="J52" s="109">
        <v>12441.634631932044</v>
      </c>
      <c r="K52" s="111">
        <v>1.3680828947549835</v>
      </c>
      <c r="L52" s="109">
        <v>118.54801802843002</v>
      </c>
      <c r="M52" s="109">
        <v>642.5063653847202</v>
      </c>
      <c r="N52" s="110">
        <v>16.208523971075785</v>
      </c>
      <c r="O52" s="110">
        <v>22.129667726210108</v>
      </c>
      <c r="P52" s="111">
        <v>3.1213197229521761E-2</v>
      </c>
      <c r="Q52" s="111">
        <v>8.4686098870167814E-2</v>
      </c>
      <c r="R52" s="112">
        <v>1.9494617927840224E-2</v>
      </c>
      <c r="S52" s="111">
        <v>0.8993027009976754</v>
      </c>
      <c r="T52" s="112">
        <v>1.6863924215079745E-2</v>
      </c>
    </row>
    <row r="53" spans="1:20">
      <c r="A53" s="102" t="s">
        <v>104</v>
      </c>
      <c r="B53" s="100">
        <v>-23.882401000000002</v>
      </c>
      <c r="C53" s="100">
        <v>31.243302</v>
      </c>
      <c r="D53" s="113">
        <v>16.87</v>
      </c>
      <c r="E53" s="87" t="s">
        <v>89</v>
      </c>
      <c r="F53" s="109">
        <v>1360.9727614788744</v>
      </c>
      <c r="G53" s="109">
        <v>1275.7755505969778</v>
      </c>
      <c r="H53" s="109">
        <v>903.74761709217523</v>
      </c>
      <c r="I53" s="109">
        <v>5837.7459065550684</v>
      </c>
      <c r="J53" s="109">
        <v>12309.05690193702</v>
      </c>
      <c r="K53" s="110">
        <v>1.1388048009973337</v>
      </c>
      <c r="L53" s="110">
        <v>71.389837726652544</v>
      </c>
      <c r="M53" s="109">
        <v>436.21190418770954</v>
      </c>
      <c r="N53" s="111">
        <v>15.836885038320208</v>
      </c>
      <c r="O53" s="110">
        <v>24.11930230357757</v>
      </c>
      <c r="P53" s="111">
        <v>4.0033379521109316E-2</v>
      </c>
      <c r="Q53" s="111">
        <v>0.10218829551241011</v>
      </c>
      <c r="R53" s="111">
        <v>1.3710237793873458E-2</v>
      </c>
      <c r="S53" s="111">
        <v>0.47040209504012748</v>
      </c>
      <c r="T53" s="112">
        <v>6.2014108350446129E-2</v>
      </c>
    </row>
    <row r="54" spans="1:20">
      <c r="A54" s="70" t="s">
        <v>105</v>
      </c>
      <c r="B54" s="101">
        <v>-24.145067000000001</v>
      </c>
      <c r="C54" s="101">
        <v>31.133645999999999</v>
      </c>
      <c r="D54" s="114">
        <v>17.14</v>
      </c>
      <c r="E54" s="87" t="s">
        <v>89</v>
      </c>
      <c r="F54" s="109">
        <v>2101.2876344217339</v>
      </c>
      <c r="G54" s="109">
        <v>1765.3300391505022</v>
      </c>
      <c r="H54" s="109">
        <v>1048.5326082444703</v>
      </c>
      <c r="I54" s="109">
        <v>7447.6569782528222</v>
      </c>
      <c r="J54" s="109">
        <v>17921.145414106591</v>
      </c>
      <c r="K54" s="111">
        <v>1.1103464444074609</v>
      </c>
      <c r="L54" s="109">
        <v>152.47454218547605</v>
      </c>
      <c r="M54" s="109">
        <v>565.04377265806647</v>
      </c>
      <c r="N54" s="110">
        <v>24.290848364979023</v>
      </c>
      <c r="O54" s="110">
        <v>22.182074276746455</v>
      </c>
      <c r="P54" s="111">
        <v>7.657251464482745E-2</v>
      </c>
      <c r="Q54" s="111">
        <v>0.11649056761974257</v>
      </c>
      <c r="R54" s="112">
        <v>1.4280379523848672E-2</v>
      </c>
      <c r="S54" s="111">
        <v>0.3016207107974882</v>
      </c>
      <c r="T54" s="112">
        <v>1.5789055902137972E-2</v>
      </c>
    </row>
    <row r="55" spans="1:20">
      <c r="A55" s="70" t="s">
        <v>106</v>
      </c>
      <c r="B55" s="101">
        <v>-24.145067000000001</v>
      </c>
      <c r="C55" s="101">
        <v>31.133645999999999</v>
      </c>
      <c r="D55" s="114">
        <v>17.34</v>
      </c>
      <c r="E55" s="87" t="s">
        <v>89</v>
      </c>
      <c r="F55" s="109">
        <v>963.94348705886716</v>
      </c>
      <c r="G55" s="109">
        <v>1667.9815306045912</v>
      </c>
      <c r="H55" s="109">
        <v>802.99590866569861</v>
      </c>
      <c r="I55" s="109">
        <v>7211.3671173755556</v>
      </c>
      <c r="J55" s="109">
        <v>15128.922443832629</v>
      </c>
      <c r="K55" s="111">
        <v>2.0485691955717926</v>
      </c>
      <c r="L55" s="109">
        <v>127.40061089823143</v>
      </c>
      <c r="M55" s="109">
        <v>1220.8035367876369</v>
      </c>
      <c r="N55" s="110">
        <v>22.010175560805536</v>
      </c>
      <c r="O55" s="110">
        <v>20.38077332418176</v>
      </c>
      <c r="P55" s="111">
        <v>6.1779808384149232E-2</v>
      </c>
      <c r="Q55" s="111">
        <v>7.6461491636394541E-2</v>
      </c>
      <c r="R55" s="112">
        <v>1.9631231287579702E-2</v>
      </c>
      <c r="S55" s="111">
        <v>0.80607758040599831</v>
      </c>
      <c r="T55" s="112">
        <v>4.2715172182593665E-2</v>
      </c>
    </row>
    <row r="56" spans="1:20">
      <c r="A56" s="102" t="s">
        <v>107</v>
      </c>
      <c r="B56" s="100">
        <v>-23.882062000000001</v>
      </c>
      <c r="C56" s="100">
        <v>31.247468999999999</v>
      </c>
      <c r="D56" s="113">
        <v>17.440000000000001</v>
      </c>
      <c r="E56" s="87" t="s">
        <v>89</v>
      </c>
      <c r="F56" s="109">
        <v>623.477872536468</v>
      </c>
      <c r="G56" s="109">
        <v>934.05104954967771</v>
      </c>
      <c r="H56" s="109">
        <v>977.53474570403387</v>
      </c>
      <c r="I56" s="109">
        <v>7190.0764440143475</v>
      </c>
      <c r="J56" s="109">
        <v>11926.293650926678</v>
      </c>
      <c r="K56" s="110">
        <v>1.3017425649728118</v>
      </c>
      <c r="L56" s="110">
        <v>85.461417317894345</v>
      </c>
      <c r="M56" s="109">
        <v>500.07284487640169</v>
      </c>
      <c r="N56" s="111">
        <v>13.351148787028944</v>
      </c>
      <c r="O56" s="110">
        <v>21.461348539005158</v>
      </c>
      <c r="P56" s="111">
        <v>3.059947109323171E-2</v>
      </c>
      <c r="Q56" s="111">
        <v>8.3910013439785311E-2</v>
      </c>
      <c r="R56" s="111">
        <v>2.2030217366901743E-2</v>
      </c>
      <c r="S56" s="111">
        <v>0.75198774443732597</v>
      </c>
      <c r="T56" s="112">
        <v>1.5817083307145006E-2</v>
      </c>
    </row>
    <row r="57" spans="1:20">
      <c r="A57" s="102" t="s">
        <v>108</v>
      </c>
      <c r="B57" s="107">
        <v>-24.122330000000002</v>
      </c>
      <c r="C57" s="107">
        <v>31.232320000000001</v>
      </c>
      <c r="D57" s="113">
        <v>18.100000000000001</v>
      </c>
      <c r="E57" s="87" t="s">
        <v>89</v>
      </c>
      <c r="F57" s="109">
        <v>452.10200037582001</v>
      </c>
      <c r="G57" s="109">
        <v>1432.4839232151057</v>
      </c>
      <c r="H57" s="109">
        <v>771.74511148027716</v>
      </c>
      <c r="I57" s="109">
        <v>6178.7086302948337</v>
      </c>
      <c r="J57" s="109">
        <v>11470.11945748073</v>
      </c>
      <c r="K57" s="110">
        <v>0.53851754555034015</v>
      </c>
      <c r="L57" s="110">
        <v>52.618749790744602</v>
      </c>
      <c r="M57" s="109">
        <v>301.35930611693715</v>
      </c>
      <c r="N57" s="111">
        <v>12.913155908401427</v>
      </c>
      <c r="O57" s="110">
        <v>18.313599055156022</v>
      </c>
      <c r="P57" s="111">
        <v>2.2251432261875401E-2</v>
      </c>
      <c r="Q57" s="111">
        <v>3.8674394618100093E-2</v>
      </c>
      <c r="R57" s="111">
        <v>9.4695901930385764E-3</v>
      </c>
      <c r="S57" s="111">
        <v>0.13383461151613535</v>
      </c>
      <c r="T57" s="112">
        <v>4.7428759375170151E-3</v>
      </c>
    </row>
    <row r="58" spans="1:20">
      <c r="A58" s="102" t="s">
        <v>109</v>
      </c>
      <c r="B58" s="107">
        <v>-24.125001999999999</v>
      </c>
      <c r="C58" s="107">
        <v>31.232621000000002</v>
      </c>
      <c r="D58" s="113">
        <v>18.36</v>
      </c>
      <c r="E58" s="87" t="s">
        <v>89</v>
      </c>
      <c r="F58" s="109">
        <v>471.25229071850907</v>
      </c>
      <c r="G58" s="109">
        <v>1393.0153072640003</v>
      </c>
      <c r="H58" s="109">
        <v>1023.4409589304346</v>
      </c>
      <c r="I58" s="109">
        <v>6103.8662121871639</v>
      </c>
      <c r="J58" s="109">
        <v>16719.982101240512</v>
      </c>
      <c r="K58" s="110">
        <v>1.1818065457776534</v>
      </c>
      <c r="L58" s="109">
        <v>100.7881416497427</v>
      </c>
      <c r="M58" s="109">
        <v>469.31359648250447</v>
      </c>
      <c r="N58" s="111">
        <v>17.281098731636749</v>
      </c>
      <c r="O58" s="110">
        <v>31.370949189496773</v>
      </c>
      <c r="P58" s="111">
        <v>7.8662721532698529E-2</v>
      </c>
      <c r="Q58" s="111">
        <v>0.11510433980147732</v>
      </c>
      <c r="R58" s="111">
        <v>3.4658317334958902E-2</v>
      </c>
      <c r="S58" s="111">
        <v>0.26642380164309876</v>
      </c>
      <c r="T58" s="112">
        <v>2.409767920964883E-2</v>
      </c>
    </row>
    <row r="59" spans="1:20">
      <c r="A59" s="70" t="s">
        <v>110</v>
      </c>
      <c r="B59" s="107">
        <v>-24.08202</v>
      </c>
      <c r="C59" s="107">
        <v>31.281099999999999</v>
      </c>
      <c r="D59" s="114">
        <v>18.649999999999999</v>
      </c>
      <c r="E59" s="72" t="s">
        <v>89</v>
      </c>
      <c r="F59" s="109">
        <v>538.42373842071083</v>
      </c>
      <c r="G59" s="109">
        <v>1845.6735880241613</v>
      </c>
      <c r="H59" s="109">
        <v>750.03392498791573</v>
      </c>
      <c r="I59" s="109">
        <v>5401.7271951288176</v>
      </c>
      <c r="J59" s="109">
        <v>16672.95348646196</v>
      </c>
      <c r="K59" s="111">
        <v>0.96434071657673059</v>
      </c>
      <c r="L59" s="110">
        <v>45.959742281832696</v>
      </c>
      <c r="M59" s="109">
        <v>422.87179093216582</v>
      </c>
      <c r="N59" s="110">
        <v>13.647441584555306</v>
      </c>
      <c r="O59" s="110">
        <v>14.389497947633629</v>
      </c>
      <c r="P59" s="111">
        <v>5.485146372706115E-2</v>
      </c>
      <c r="Q59" s="111">
        <v>4.3313224921435918E-2</v>
      </c>
      <c r="R59" s="112">
        <v>1.9500992329181992E-2</v>
      </c>
      <c r="S59" s="111">
        <v>0.20603704707808981</v>
      </c>
      <c r="T59" s="112">
        <v>1.7664242693602929E-2</v>
      </c>
    </row>
    <row r="60" spans="1:20">
      <c r="A60" s="70" t="s">
        <v>111</v>
      </c>
      <c r="B60" s="107">
        <v>-23.955169999999999</v>
      </c>
      <c r="C60" s="107">
        <v>31.3109</v>
      </c>
      <c r="D60" s="114">
        <v>19.059999999999999</v>
      </c>
      <c r="E60" s="72" t="s">
        <v>89</v>
      </c>
      <c r="F60" s="109">
        <v>721.75283445034518</v>
      </c>
      <c r="G60" s="109">
        <v>1365.6855534090555</v>
      </c>
      <c r="H60" s="109">
        <v>1293.2466648752329</v>
      </c>
      <c r="I60" s="109">
        <v>9197.2477622470706</v>
      </c>
      <c r="J60" s="109">
        <v>17064.045946904967</v>
      </c>
      <c r="K60" s="111">
        <v>2.9715634403339797</v>
      </c>
      <c r="L60" s="109">
        <v>156.0069327598554</v>
      </c>
      <c r="M60" s="109">
        <v>1330.421832260907</v>
      </c>
      <c r="N60" s="110">
        <v>17.45446879903275</v>
      </c>
      <c r="O60" s="110">
        <v>42.837853418519607</v>
      </c>
      <c r="P60" s="111">
        <v>5.2901807246117302E-2</v>
      </c>
      <c r="Q60" s="111">
        <v>0.11716693548829456</v>
      </c>
      <c r="R60" s="112">
        <v>1.9044541046447261E-2</v>
      </c>
      <c r="S60" s="111">
        <v>0.62766957917791666</v>
      </c>
      <c r="T60" s="112">
        <v>2.589001898554958E-2</v>
      </c>
    </row>
    <row r="61" spans="1:20">
      <c r="A61" s="102" t="s">
        <v>112</v>
      </c>
      <c r="B61" s="107">
        <v>-23.875820000000001</v>
      </c>
      <c r="C61" s="107">
        <v>31.268509000000002</v>
      </c>
      <c r="D61" s="113">
        <v>19.149999999999999</v>
      </c>
      <c r="E61" s="87" t="s">
        <v>89</v>
      </c>
      <c r="F61" s="109">
        <v>1052.1199302796258</v>
      </c>
      <c r="G61" s="109">
        <v>1204.8365701579528</v>
      </c>
      <c r="H61" s="109">
        <v>889.13620917890933</v>
      </c>
      <c r="I61" s="109">
        <v>5885.770988909615</v>
      </c>
      <c r="J61" s="109">
        <v>8693.0125560780343</v>
      </c>
      <c r="K61" s="110">
        <v>0.6369632368971504</v>
      </c>
      <c r="L61" s="110">
        <v>86.313421842354231</v>
      </c>
      <c r="M61" s="109">
        <v>263.22376387169481</v>
      </c>
      <c r="N61" s="111">
        <v>15.461366091644916</v>
      </c>
      <c r="O61" s="110">
        <v>19.523903020321804</v>
      </c>
      <c r="P61" s="111">
        <v>3.996116882272694E-2</v>
      </c>
      <c r="Q61" s="111">
        <v>8.9190817162322425E-2</v>
      </c>
      <c r="R61" s="111">
        <v>1.0656110505536996E-2</v>
      </c>
      <c r="S61" s="111">
        <v>0.36308196413270766</v>
      </c>
      <c r="T61" s="112">
        <v>3.6577331533755746E-2</v>
      </c>
    </row>
    <row r="62" spans="1:20">
      <c r="A62" s="102" t="s">
        <v>113</v>
      </c>
      <c r="B62" s="107">
        <v>-23.876702000000002</v>
      </c>
      <c r="C62" s="107">
        <v>31.267692</v>
      </c>
      <c r="D62" s="113">
        <v>19.25</v>
      </c>
      <c r="E62" s="87" t="s">
        <v>89</v>
      </c>
      <c r="F62" s="109">
        <v>1164.2634158180774</v>
      </c>
      <c r="G62" s="109">
        <v>1706.7971453705775</v>
      </c>
      <c r="H62" s="109">
        <v>865.13671694673644</v>
      </c>
      <c r="I62" s="109">
        <v>7304.0341458809917</v>
      </c>
      <c r="J62" s="109">
        <v>10589.041375526256</v>
      </c>
      <c r="K62" s="110">
        <v>1.1697933919138477</v>
      </c>
      <c r="L62" s="109">
        <v>101.77368957790507</v>
      </c>
      <c r="M62" s="109">
        <v>472.41633044083636</v>
      </c>
      <c r="N62" s="111">
        <v>9.56244576939749</v>
      </c>
      <c r="O62" s="110">
        <v>21.818870344062333</v>
      </c>
      <c r="P62" s="111">
        <v>3.1305696439486962E-2</v>
      </c>
      <c r="Q62" s="111">
        <v>8.1906048281551194E-2</v>
      </c>
      <c r="R62" s="111">
        <v>2.0044694454548938E-2</v>
      </c>
      <c r="S62" s="111">
        <v>0.29509540274923662</v>
      </c>
      <c r="T62" s="112">
        <v>3.8793055118942203E-2</v>
      </c>
    </row>
    <row r="63" spans="1:20">
      <c r="A63" s="102" t="s">
        <v>114</v>
      </c>
      <c r="B63" s="107">
        <v>-23.870018000000002</v>
      </c>
      <c r="C63" s="107">
        <v>31.269262999999999</v>
      </c>
      <c r="D63" s="113">
        <v>19.82</v>
      </c>
      <c r="E63" s="87" t="s">
        <v>89</v>
      </c>
      <c r="F63" s="109">
        <v>1174.0518245116507</v>
      </c>
      <c r="G63" s="109">
        <v>1236.2194363100145</v>
      </c>
      <c r="H63" s="109">
        <v>985.26786560673361</v>
      </c>
      <c r="I63" s="109">
        <v>6554.523269866665</v>
      </c>
      <c r="J63" s="109">
        <v>13375.806183352857</v>
      </c>
      <c r="K63" s="110">
        <v>1.4482310110598671</v>
      </c>
      <c r="L63" s="109">
        <v>113.3151887917813</v>
      </c>
      <c r="M63" s="109">
        <v>607.09769404531778</v>
      </c>
      <c r="N63" s="111">
        <v>14.827811944412661</v>
      </c>
      <c r="O63" s="110">
        <v>35.645172360323407</v>
      </c>
      <c r="P63" s="111">
        <v>3.9160324842302467E-2</v>
      </c>
      <c r="Q63" s="111">
        <v>8.6191355444512174E-2</v>
      </c>
      <c r="R63" s="111">
        <v>1.5268003059064285E-2</v>
      </c>
      <c r="S63" s="111">
        <v>0.47754333051612358</v>
      </c>
      <c r="T63" s="112">
        <v>6.6974615839596061E-2</v>
      </c>
    </row>
    <row r="64" spans="1:20">
      <c r="A64" s="102" t="s">
        <v>115</v>
      </c>
      <c r="B64" s="107">
        <v>-24.123443999999999</v>
      </c>
      <c r="C64" s="107">
        <v>31.232348999999999</v>
      </c>
      <c r="D64" s="113">
        <v>20.69</v>
      </c>
      <c r="E64" s="87" t="s">
        <v>89</v>
      </c>
      <c r="F64" s="109">
        <v>408.27738828143191</v>
      </c>
      <c r="G64" s="109">
        <v>1637.7057607491708</v>
      </c>
      <c r="H64" s="109">
        <v>822.0368241136083</v>
      </c>
      <c r="I64" s="109">
        <v>5800.2433720218505</v>
      </c>
      <c r="J64" s="109">
        <v>12555.17990807237</v>
      </c>
      <c r="K64" s="110">
        <v>0.91862043822531425</v>
      </c>
      <c r="L64" s="110">
        <v>41.034197010813799</v>
      </c>
      <c r="M64" s="109">
        <v>408.2526475930685</v>
      </c>
      <c r="N64" s="111">
        <v>18.09961206509767</v>
      </c>
      <c r="O64" s="110">
        <v>15.858453152588162</v>
      </c>
      <c r="P64" s="111">
        <v>4.7038572535969408E-2</v>
      </c>
      <c r="Q64" s="111">
        <v>7.6323086172027599E-2</v>
      </c>
      <c r="R64" s="111">
        <v>1.3548167416778754E-2</v>
      </c>
      <c r="S64" s="111">
        <v>0.19514783152368245</v>
      </c>
      <c r="T64" s="112">
        <v>1.3649096160836535E-2</v>
      </c>
    </row>
    <row r="65" spans="1:20">
      <c r="A65" s="102" t="s">
        <v>116</v>
      </c>
      <c r="B65" s="107">
        <v>-23.917235999999999</v>
      </c>
      <c r="C65" s="107">
        <v>31.329749</v>
      </c>
      <c r="D65" s="113">
        <v>22.1</v>
      </c>
      <c r="E65" s="87" t="s">
        <v>89</v>
      </c>
      <c r="F65" s="109">
        <v>863.9173703116935</v>
      </c>
      <c r="G65" s="109">
        <v>1747.6441198974485</v>
      </c>
      <c r="H65" s="109">
        <v>988.7088735731711</v>
      </c>
      <c r="I65" s="109">
        <v>6139.2687119021239</v>
      </c>
      <c r="J65" s="109">
        <v>11039.065302475299</v>
      </c>
      <c r="K65" s="110">
        <v>1.4117553332815991</v>
      </c>
      <c r="L65" s="110">
        <v>95.906016794553324</v>
      </c>
      <c r="M65" s="109">
        <v>825.66709046790561</v>
      </c>
      <c r="N65" s="111">
        <v>16.863079869263625</v>
      </c>
      <c r="O65" s="110">
        <v>35.13688195254057</v>
      </c>
      <c r="P65" s="111">
        <v>4.890939890239801E-2</v>
      </c>
      <c r="Q65" s="111">
        <v>9.264892393941393E-2</v>
      </c>
      <c r="R65" s="111">
        <v>9.866800983868879E-3</v>
      </c>
      <c r="S65" s="111">
        <v>0.18152461470336217</v>
      </c>
      <c r="T65" s="112">
        <v>2.9935103931245453E-2</v>
      </c>
    </row>
    <row r="66" spans="1:20">
      <c r="A66" s="102" t="s">
        <v>117</v>
      </c>
      <c r="B66" s="107">
        <v>-23.916571000000001</v>
      </c>
      <c r="C66" s="107">
        <v>31.333765</v>
      </c>
      <c r="D66" s="113">
        <v>22.29</v>
      </c>
      <c r="E66" s="87" t="s">
        <v>89</v>
      </c>
      <c r="F66" s="109">
        <v>1420.7982514345611</v>
      </c>
      <c r="G66" s="109">
        <v>1284.9615111634098</v>
      </c>
      <c r="H66" s="109">
        <v>833.3004483654554</v>
      </c>
      <c r="I66" s="109">
        <v>5288.7620558495828</v>
      </c>
      <c r="J66" s="109">
        <v>15519.367893247443</v>
      </c>
      <c r="K66" s="110">
        <v>0.55823089422629146</v>
      </c>
      <c r="L66" s="109">
        <v>105.46687599591688</v>
      </c>
      <c r="M66" s="109">
        <v>246.88507028800473</v>
      </c>
      <c r="N66" s="111">
        <v>14.880754377097539</v>
      </c>
      <c r="O66" s="110">
        <v>26.565878580113697</v>
      </c>
      <c r="P66" s="111">
        <v>2.9009511289220559E-2</v>
      </c>
      <c r="Q66" s="111">
        <v>8.9156759217437445E-2</v>
      </c>
      <c r="R66" s="111">
        <v>7.8343407491605691E-3</v>
      </c>
      <c r="S66" s="111">
        <v>1.4843573041436335</v>
      </c>
      <c r="T66" s="112">
        <v>2.0069100829406165E-2</v>
      </c>
    </row>
    <row r="67" spans="1:20">
      <c r="A67" s="102" t="s">
        <v>118</v>
      </c>
      <c r="B67" s="107">
        <v>-23.911919999999999</v>
      </c>
      <c r="C67" s="107">
        <v>31.334686999999999</v>
      </c>
      <c r="D67" s="113">
        <v>22.65</v>
      </c>
      <c r="E67" s="87" t="s">
        <v>89</v>
      </c>
      <c r="F67" s="109">
        <v>1026.3559785388802</v>
      </c>
      <c r="G67" s="109">
        <v>4771.143798982419</v>
      </c>
      <c r="H67" s="109">
        <v>772.70036816534889</v>
      </c>
      <c r="I67" s="109">
        <v>7715.1737280721663</v>
      </c>
      <c r="J67" s="109">
        <v>8178.6881512234959</v>
      </c>
      <c r="K67" s="110">
        <v>44.499564480043745</v>
      </c>
      <c r="L67" s="109">
        <v>492.25661809056868</v>
      </c>
      <c r="M67" s="109">
        <v>27920.947901649164</v>
      </c>
      <c r="N67" s="111">
        <v>35.875535380637501</v>
      </c>
      <c r="O67" s="110">
        <v>52.866454291892218</v>
      </c>
      <c r="P67" s="111">
        <v>0.48149521928542</v>
      </c>
      <c r="Q67" s="111">
        <v>0.221189811741796</v>
      </c>
      <c r="R67" s="111">
        <v>3.2968273276245345E-2</v>
      </c>
      <c r="S67" s="111">
        <v>2.6245920013018735</v>
      </c>
      <c r="T67" s="112">
        <v>0.11029652478934819</v>
      </c>
    </row>
    <row r="68" spans="1:20">
      <c r="A68" s="70" t="s">
        <v>119</v>
      </c>
      <c r="B68" s="53">
        <v>-24.194500000000001</v>
      </c>
      <c r="C68" s="53">
        <v>31.214099999999998</v>
      </c>
      <c r="D68" s="114">
        <v>24.32</v>
      </c>
      <c r="E68" s="87" t="s">
        <v>89</v>
      </c>
      <c r="F68" s="109">
        <v>1895.4932975449985</v>
      </c>
      <c r="G68" s="109">
        <v>1319.594041568103</v>
      </c>
      <c r="H68" s="109">
        <v>801.27358383746673</v>
      </c>
      <c r="I68" s="109">
        <v>7302.0884073352308</v>
      </c>
      <c r="J68" s="109">
        <v>14953.365117418518</v>
      </c>
      <c r="K68" s="111">
        <v>1.6383419822587963</v>
      </c>
      <c r="L68" s="110">
        <v>93.313129026395927</v>
      </c>
      <c r="M68" s="109">
        <v>769.92814088465116</v>
      </c>
      <c r="N68" s="110">
        <v>16.140683332993344</v>
      </c>
      <c r="O68" s="110">
        <v>18.329061120018711</v>
      </c>
      <c r="P68" s="111">
        <v>3.7343621053192555E-2</v>
      </c>
      <c r="Q68" s="111">
        <v>5.1715142209598067E-2</v>
      </c>
      <c r="R68" s="112">
        <v>1.1416585804028653E-2</v>
      </c>
      <c r="S68" s="111">
        <v>0.19647765372637449</v>
      </c>
      <c r="T68" s="112">
        <v>1.1670876180673464E-2</v>
      </c>
    </row>
    <row r="69" spans="1:20">
      <c r="A69" s="70" t="s">
        <v>120</v>
      </c>
      <c r="B69" s="53">
        <v>-23.778213000000001</v>
      </c>
      <c r="C69" s="53">
        <v>31.194759000000001</v>
      </c>
      <c r="D69" s="114">
        <v>24.66</v>
      </c>
      <c r="E69" s="72" t="s">
        <v>89</v>
      </c>
      <c r="F69" s="109">
        <v>526.36266426531438</v>
      </c>
      <c r="G69" s="109">
        <v>1811.2981302128451</v>
      </c>
      <c r="H69" s="109">
        <v>1041.6305782351656</v>
      </c>
      <c r="I69" s="109">
        <v>5072.8548885883647</v>
      </c>
      <c r="J69" s="109">
        <v>17017.56334241118</v>
      </c>
      <c r="K69" s="111">
        <v>1.125003950034803</v>
      </c>
      <c r="L69" s="110">
        <v>75.976560230465722</v>
      </c>
      <c r="M69" s="109">
        <v>447.6496112224329</v>
      </c>
      <c r="N69" s="110">
        <v>10.620713119900447</v>
      </c>
      <c r="O69" s="110">
        <v>19.743003319543615</v>
      </c>
      <c r="P69" s="111">
        <v>2.5730856602019139E-2</v>
      </c>
      <c r="Q69" s="111">
        <v>9.0200231402023184E-2</v>
      </c>
      <c r="R69" s="112">
        <v>1.6751338126695089E-2</v>
      </c>
      <c r="S69" s="111">
        <v>0.11534610021521524</v>
      </c>
      <c r="T69" s="112">
        <v>1.3613832762995009E-2</v>
      </c>
    </row>
    <row r="70" spans="1:20">
      <c r="A70" s="102" t="s">
        <v>121</v>
      </c>
      <c r="B70" s="107">
        <v>-23.837389000000002</v>
      </c>
      <c r="C70" s="107">
        <v>31.313938</v>
      </c>
      <c r="D70" s="113">
        <v>25.36</v>
      </c>
      <c r="E70" s="87" t="s">
        <v>89</v>
      </c>
      <c r="F70" s="109">
        <v>1324.2501738367628</v>
      </c>
      <c r="G70" s="109">
        <v>1696.5323065883629</v>
      </c>
      <c r="H70" s="109">
        <v>1640.957895277551</v>
      </c>
      <c r="I70" s="109">
        <v>9821.8373921168895</v>
      </c>
      <c r="J70" s="109">
        <v>10150.819124833963</v>
      </c>
      <c r="K70" s="110">
        <v>8.4809464298956811</v>
      </c>
      <c r="L70" s="110">
        <v>93.209488111482756</v>
      </c>
      <c r="M70" s="109">
        <v>2253.9868809351674</v>
      </c>
      <c r="N70" s="111">
        <v>13.749894205569058</v>
      </c>
      <c r="O70" s="110">
        <v>55.414798281146552</v>
      </c>
      <c r="P70" s="111">
        <v>7.4537614134979197E-2</v>
      </c>
      <c r="Q70" s="111">
        <v>0.22988513024952228</v>
      </c>
      <c r="R70" s="111">
        <v>1.9105818530048453E-2</v>
      </c>
      <c r="S70" s="111">
        <v>0.29596187808846508</v>
      </c>
      <c r="T70" s="112">
        <v>5.0608103529961875E-2</v>
      </c>
    </row>
    <row r="71" spans="1:20">
      <c r="A71" s="102" t="s">
        <v>122</v>
      </c>
      <c r="B71" s="107">
        <v>-23.837209999999999</v>
      </c>
      <c r="C71" s="107">
        <v>31.313109000000001</v>
      </c>
      <c r="D71" s="113">
        <v>25.44</v>
      </c>
      <c r="E71" s="87" t="s">
        <v>89</v>
      </c>
      <c r="F71" s="109">
        <v>1322.3548059809918</v>
      </c>
      <c r="G71" s="109">
        <v>1381.8127026164452</v>
      </c>
      <c r="H71" s="109">
        <v>940.60568464123514</v>
      </c>
      <c r="I71" s="109">
        <v>6228.2605359324643</v>
      </c>
      <c r="J71" s="109">
        <v>12272.339601801988</v>
      </c>
      <c r="K71" s="110">
        <v>1.8913461536949545</v>
      </c>
      <c r="L71" s="110">
        <v>69.774184377976269</v>
      </c>
      <c r="M71" s="109">
        <v>744.94802358093</v>
      </c>
      <c r="N71" s="111">
        <v>10.898041538997282</v>
      </c>
      <c r="O71" s="110">
        <v>27.071996894711603</v>
      </c>
      <c r="P71" s="111">
        <v>3.5494875925048859E-2</v>
      </c>
      <c r="Q71" s="111">
        <v>0.25000071768825038</v>
      </c>
      <c r="R71" s="111">
        <v>1.754751270126963E-2</v>
      </c>
      <c r="S71" s="111">
        <v>0.17384467354678662</v>
      </c>
      <c r="T71" s="112">
        <v>7.4291093976832229E-2</v>
      </c>
    </row>
    <row r="72" spans="1:20">
      <c r="A72" s="102" t="s">
        <v>123</v>
      </c>
      <c r="B72" s="107">
        <v>-23.837629</v>
      </c>
      <c r="C72" s="107">
        <v>31.314239000000001</v>
      </c>
      <c r="D72" s="113">
        <v>25.5</v>
      </c>
      <c r="E72" s="87" t="s">
        <v>89</v>
      </c>
      <c r="F72" s="109">
        <v>1545.6120710964692</v>
      </c>
      <c r="G72" s="109">
        <v>1092.7243442254787</v>
      </c>
      <c r="H72" s="109">
        <v>973.37311387288821</v>
      </c>
      <c r="I72" s="109">
        <v>5732.5924224810378</v>
      </c>
      <c r="J72" s="109">
        <v>13157.190286463328</v>
      </c>
      <c r="K72" s="110">
        <v>1.9479591676300694</v>
      </c>
      <c r="L72" s="110">
        <v>50.027761918350919</v>
      </c>
      <c r="M72" s="109">
        <v>787.50388399211556</v>
      </c>
      <c r="N72" s="111">
        <v>15.979411841083868</v>
      </c>
      <c r="O72" s="110">
        <v>22.264668240327168</v>
      </c>
      <c r="P72" s="111">
        <v>4.7632618133887299E-2</v>
      </c>
      <c r="Q72" s="111">
        <v>0.10784527514925162</v>
      </c>
      <c r="R72" s="111">
        <v>1.0695537815902221E-2</v>
      </c>
      <c r="S72" s="111">
        <v>0.16815437826767582</v>
      </c>
      <c r="T72" s="112">
        <v>6.2550177389111644E-2</v>
      </c>
    </row>
    <row r="73" spans="1:20">
      <c r="A73" s="70" t="s">
        <v>124</v>
      </c>
      <c r="B73" s="107">
        <v>-23.838200000000001</v>
      </c>
      <c r="C73" s="107">
        <v>31.314550000000001</v>
      </c>
      <c r="D73" s="114">
        <v>25.58</v>
      </c>
      <c r="E73" s="72" t="s">
        <v>89</v>
      </c>
      <c r="F73" s="109">
        <v>1031.2596773607186</v>
      </c>
      <c r="G73" s="109">
        <v>1269.0123161458826</v>
      </c>
      <c r="H73" s="109">
        <v>1129.4720826293999</v>
      </c>
      <c r="I73" s="109">
        <v>5348.904155536401</v>
      </c>
      <c r="J73" s="109">
        <v>12746.040993810042</v>
      </c>
      <c r="K73" s="111">
        <v>2.2088607626265184</v>
      </c>
      <c r="L73" s="110">
        <v>61.692785626157161</v>
      </c>
      <c r="M73" s="109">
        <v>939.6616961983118</v>
      </c>
      <c r="N73" s="110">
        <v>20.064857589394087</v>
      </c>
      <c r="O73" s="110">
        <v>17.457979262125704</v>
      </c>
      <c r="P73" s="111">
        <v>3.5834737323275571E-2</v>
      </c>
      <c r="Q73" s="111">
        <v>0.2139027292114796</v>
      </c>
      <c r="R73" s="112">
        <v>2.0068871416537598E-2</v>
      </c>
      <c r="S73" s="111">
        <v>0.24517665984810211</v>
      </c>
      <c r="T73" s="112">
        <v>0.11611992970276067</v>
      </c>
    </row>
    <row r="74" spans="1:20">
      <c r="A74" s="70" t="s">
        <v>125</v>
      </c>
      <c r="B74" s="53">
        <v>-24.225674000000001</v>
      </c>
      <c r="C74" s="100">
        <v>31.162316000000001</v>
      </c>
      <c r="D74" s="114">
        <v>26.1</v>
      </c>
      <c r="E74" s="87" t="s">
        <v>89</v>
      </c>
      <c r="F74" s="109">
        <v>1518.9130314746715</v>
      </c>
      <c r="G74" s="109">
        <v>1634.9919268727288</v>
      </c>
      <c r="H74" s="109">
        <v>875.95762070810213</v>
      </c>
      <c r="I74" s="109">
        <v>7929.051504722288</v>
      </c>
      <c r="J74" s="109">
        <v>14975.797667876261</v>
      </c>
      <c r="K74" s="111">
        <v>1.3726655991086691</v>
      </c>
      <c r="L74" s="110">
        <v>72.098678837873237</v>
      </c>
      <c r="M74" s="109">
        <v>528.78526687953467</v>
      </c>
      <c r="N74" s="110">
        <v>16.940747242209817</v>
      </c>
      <c r="O74" s="110">
        <v>34.325410339350043</v>
      </c>
      <c r="P74" s="111">
        <v>3.5530269183166728E-2</v>
      </c>
      <c r="Q74" s="111">
        <v>0.15923761327628441</v>
      </c>
      <c r="R74" s="112">
        <v>1.1233350776544988E-2</v>
      </c>
      <c r="S74" s="111">
        <v>0.20743532107889923</v>
      </c>
      <c r="T74" s="112">
        <v>4.2997799628513779E-2</v>
      </c>
    </row>
    <row r="75" spans="1:20">
      <c r="A75" s="70" t="s">
        <v>126</v>
      </c>
      <c r="B75" s="53">
        <v>-24.145052</v>
      </c>
      <c r="C75" s="53">
        <v>31.350429999999999</v>
      </c>
      <c r="D75" s="114">
        <v>28.53</v>
      </c>
      <c r="E75" s="87" t="s">
        <v>89</v>
      </c>
      <c r="F75" s="109">
        <v>1635.1118318405879</v>
      </c>
      <c r="G75" s="109">
        <v>1488.386530041731</v>
      </c>
      <c r="H75" s="109">
        <v>885.854322418626</v>
      </c>
      <c r="I75" s="109">
        <v>5817.6877724881624</v>
      </c>
      <c r="J75" s="109">
        <v>17995.331267452035</v>
      </c>
      <c r="K75" s="111">
        <v>0.79084521798349317</v>
      </c>
      <c r="L75" s="110">
        <v>79.831247224528283</v>
      </c>
      <c r="M75" s="109">
        <v>280.26888383424455</v>
      </c>
      <c r="N75" s="110">
        <v>15.837742090423225</v>
      </c>
      <c r="O75" s="110">
        <v>17.702956740448368</v>
      </c>
      <c r="P75" s="111">
        <v>2.558433750883125E-2</v>
      </c>
      <c r="Q75" s="111">
        <v>0.14290900828231479</v>
      </c>
      <c r="R75" s="112">
        <v>1.2565857715536418E-2</v>
      </c>
      <c r="S75" s="111">
        <v>0.16951762667109341</v>
      </c>
      <c r="T75" s="112">
        <v>2.9669714936297491E-2</v>
      </c>
    </row>
    <row r="76" spans="1:20">
      <c r="A76" s="102" t="s">
        <v>127</v>
      </c>
      <c r="B76" s="107">
        <v>-24.158785000000002</v>
      </c>
      <c r="C76" s="107">
        <v>31.353822000000001</v>
      </c>
      <c r="D76" s="113">
        <v>29.53</v>
      </c>
      <c r="E76" s="87" t="s">
        <v>89</v>
      </c>
      <c r="F76" s="109">
        <v>1482.5407228286506</v>
      </c>
      <c r="G76" s="109">
        <v>1186.9440647547292</v>
      </c>
      <c r="H76" s="109">
        <v>692.10917299370703</v>
      </c>
      <c r="I76" s="109">
        <v>5503.294585879331</v>
      </c>
      <c r="J76" s="109">
        <v>19368.511537688821</v>
      </c>
      <c r="K76" s="110">
        <v>1.5505287558162368</v>
      </c>
      <c r="L76" s="110">
        <v>72.465481753286156</v>
      </c>
      <c r="M76" s="109">
        <v>464.81199575988177</v>
      </c>
      <c r="N76" s="111">
        <v>13.445298073358737</v>
      </c>
      <c r="O76" s="110">
        <v>17.205155494368562</v>
      </c>
      <c r="P76" s="111">
        <v>2.4378024001103282E-2</v>
      </c>
      <c r="Q76" s="111">
        <v>0.11083601205982829</v>
      </c>
      <c r="R76" s="111">
        <v>2.2271336881720699E-2</v>
      </c>
      <c r="S76" s="111">
        <v>0.2375193753211951</v>
      </c>
      <c r="T76" s="112">
        <v>5.4582932478641225E-2</v>
      </c>
    </row>
    <row r="77" spans="1:20">
      <c r="A77" s="102" t="s">
        <v>128</v>
      </c>
      <c r="B77" s="107">
        <v>-24.159547</v>
      </c>
      <c r="C77" s="107">
        <v>31.352699999999999</v>
      </c>
      <c r="D77" s="113">
        <v>29.58</v>
      </c>
      <c r="E77" s="87" t="s">
        <v>89</v>
      </c>
      <c r="F77" s="109">
        <v>1112.3725359561811</v>
      </c>
      <c r="G77" s="109">
        <v>839.86674544733717</v>
      </c>
      <c r="H77" s="109">
        <v>564.96099657857837</v>
      </c>
      <c r="I77" s="109">
        <v>4469.2216938229167</v>
      </c>
      <c r="J77" s="109">
        <v>16917.544321220255</v>
      </c>
      <c r="K77" s="110">
        <v>0.61118554390159185</v>
      </c>
      <c r="L77" s="110">
        <v>52.681909734543545</v>
      </c>
      <c r="M77" s="109">
        <v>224.41554836564831</v>
      </c>
      <c r="N77" s="111">
        <v>6.3379370951279341</v>
      </c>
      <c r="O77" s="110">
        <v>12.670284613364887</v>
      </c>
      <c r="P77" s="111">
        <v>1.769046296901769E-2</v>
      </c>
      <c r="Q77" s="111">
        <v>8.6494945700859083E-2</v>
      </c>
      <c r="R77" s="111">
        <v>9.1293677884541173E-3</v>
      </c>
      <c r="S77" s="111">
        <v>0.19680192841896452</v>
      </c>
      <c r="T77" s="112">
        <v>4.2444271178131605E-2</v>
      </c>
    </row>
    <row r="78" spans="1:20">
      <c r="A78" s="102" t="s">
        <v>129</v>
      </c>
      <c r="B78" s="107">
        <v>-24.162447</v>
      </c>
      <c r="C78" s="107">
        <v>31.351709</v>
      </c>
      <c r="D78" s="113">
        <v>29.68</v>
      </c>
      <c r="E78" s="87" t="s">
        <v>89</v>
      </c>
      <c r="F78" s="109">
        <v>371.59237384959482</v>
      </c>
      <c r="G78" s="109">
        <v>1322.8448508405675</v>
      </c>
      <c r="H78" s="109">
        <v>846.6471400672375</v>
      </c>
      <c r="I78" s="109">
        <v>6390.3579993971252</v>
      </c>
      <c r="J78" s="109">
        <v>19759.60760688821</v>
      </c>
      <c r="K78" s="110">
        <v>1.4092581783254086</v>
      </c>
      <c r="L78" s="110">
        <v>79.537425126007591</v>
      </c>
      <c r="M78" s="109">
        <v>663.29813340292583</v>
      </c>
      <c r="N78" s="111">
        <v>10.592340137774944</v>
      </c>
      <c r="O78" s="110">
        <v>23.412003373987169</v>
      </c>
      <c r="P78" s="111">
        <v>3.0478269103253176E-2</v>
      </c>
      <c r="Q78" s="111">
        <v>9.4904236657535293E-2</v>
      </c>
      <c r="R78" s="111">
        <v>1.8435966530397759E-2</v>
      </c>
      <c r="S78" s="111">
        <v>0.29052049112340139</v>
      </c>
      <c r="T78" s="112">
        <v>1.1517557517122226E-2</v>
      </c>
    </row>
    <row r="79" spans="1:20">
      <c r="A79" s="102" t="s">
        <v>130</v>
      </c>
      <c r="B79" s="107">
        <v>-24.233699999999999</v>
      </c>
      <c r="C79" s="107">
        <v>31.285900000000002</v>
      </c>
      <c r="D79" s="113">
        <v>31.19</v>
      </c>
      <c r="E79" s="87" t="s">
        <v>89</v>
      </c>
      <c r="F79" s="109">
        <v>625.64186072705513</v>
      </c>
      <c r="G79" s="109">
        <v>1075.3624996716469</v>
      </c>
      <c r="H79" s="109">
        <v>709.82950197219134</v>
      </c>
      <c r="I79" s="109">
        <v>5598.9380861149893</v>
      </c>
      <c r="J79" s="109">
        <v>16140.182779658346</v>
      </c>
      <c r="K79" s="110">
        <v>0.58867274912723744</v>
      </c>
      <c r="L79" s="109">
        <v>100.84354062194461</v>
      </c>
      <c r="M79" s="109">
        <v>252.35080463568167</v>
      </c>
      <c r="N79" s="111">
        <v>12.806961483221604</v>
      </c>
      <c r="O79" s="110">
        <v>20.11045631138694</v>
      </c>
      <c r="P79" s="111">
        <v>1.812643337363589E-2</v>
      </c>
      <c r="Q79" s="111">
        <v>7.9883426357236192E-2</v>
      </c>
      <c r="R79" s="111">
        <v>1.2046197270908703E-2</v>
      </c>
      <c r="S79" s="111">
        <v>0.51311207964574723</v>
      </c>
      <c r="T79" s="112">
        <v>2.8748021434071239E-2</v>
      </c>
    </row>
    <row r="80" spans="1:20">
      <c r="A80" s="102" t="s">
        <v>131</v>
      </c>
      <c r="B80" s="107">
        <v>-24.235965</v>
      </c>
      <c r="C80" s="107">
        <v>31.288502999999999</v>
      </c>
      <c r="D80" s="113">
        <v>31.29</v>
      </c>
      <c r="E80" s="87" t="s">
        <v>89</v>
      </c>
      <c r="F80" s="109">
        <v>1165.1418884262559</v>
      </c>
      <c r="G80" s="109">
        <v>1588.9850607866069</v>
      </c>
      <c r="H80" s="109">
        <v>745.2070796087736</v>
      </c>
      <c r="I80" s="109">
        <v>5856.0951022866338</v>
      </c>
      <c r="J80" s="109">
        <v>14245.94175227272</v>
      </c>
      <c r="K80" s="110">
        <v>1.3711917211051863</v>
      </c>
      <c r="L80" s="110">
        <v>97.526549643828233</v>
      </c>
      <c r="M80" s="109">
        <v>556.19111857346275</v>
      </c>
      <c r="N80" s="111">
        <v>14.158565804737668</v>
      </c>
      <c r="O80" s="110">
        <v>28.628836117973531</v>
      </c>
      <c r="P80" s="111">
        <v>2.649502887669896E-2</v>
      </c>
      <c r="Q80" s="111">
        <v>0.10228750251612397</v>
      </c>
      <c r="R80" s="111">
        <v>1.0575193130653263E-2</v>
      </c>
      <c r="S80" s="111">
        <v>0.44241270876665556</v>
      </c>
      <c r="T80" s="112">
        <v>2.7798203622376363E-2</v>
      </c>
    </row>
    <row r="81" spans="1:20">
      <c r="A81" s="102" t="s">
        <v>132</v>
      </c>
      <c r="B81" s="107">
        <v>-24.156435999999999</v>
      </c>
      <c r="C81" s="107">
        <v>31.412016999999999</v>
      </c>
      <c r="D81" s="113">
        <v>34.1</v>
      </c>
      <c r="E81" s="87" t="s">
        <v>89</v>
      </c>
      <c r="F81" s="109">
        <v>1100.634408764523</v>
      </c>
      <c r="G81" s="109">
        <v>894.88045130509136</v>
      </c>
      <c r="H81" s="109">
        <v>841.59918689240283</v>
      </c>
      <c r="I81" s="109">
        <v>5529.1618143965134</v>
      </c>
      <c r="J81" s="109">
        <v>14846.627288348081</v>
      </c>
      <c r="K81" s="110">
        <v>0.64311553433432733</v>
      </c>
      <c r="L81" s="110">
        <v>44.390569171655997</v>
      </c>
      <c r="M81" s="109">
        <v>270.66315022351694</v>
      </c>
      <c r="N81" s="111">
        <v>13.680839471215759</v>
      </c>
      <c r="O81" s="110">
        <v>20.264337409809666</v>
      </c>
      <c r="P81" s="111">
        <v>2.2265252536819234E-2</v>
      </c>
      <c r="Q81" s="111">
        <v>9.7788355900239016E-2</v>
      </c>
      <c r="R81" s="111">
        <v>5.1827014453944085E-3</v>
      </c>
      <c r="S81" s="111">
        <v>0.13436758634827523</v>
      </c>
      <c r="T81" s="112">
        <v>8.0372744626267395E-3</v>
      </c>
    </row>
    <row r="82" spans="1:20">
      <c r="A82" s="102" t="s">
        <v>133</v>
      </c>
      <c r="B82" s="107">
        <v>-24.158068</v>
      </c>
      <c r="C82" s="107">
        <v>31.411615999999999</v>
      </c>
      <c r="D82" s="113">
        <v>34.200000000000003</v>
      </c>
      <c r="E82" s="87" t="s">
        <v>89</v>
      </c>
      <c r="F82" s="109">
        <v>882.45566393613581</v>
      </c>
      <c r="G82" s="109">
        <v>1737.475224153927</v>
      </c>
      <c r="H82" s="109">
        <v>890.18772905415665</v>
      </c>
      <c r="I82" s="109">
        <v>6145.134118198006</v>
      </c>
      <c r="J82" s="109">
        <v>15800.785886877515</v>
      </c>
      <c r="K82" s="110">
        <v>1.3137718906266416</v>
      </c>
      <c r="L82" s="110">
        <v>73.857552857556499</v>
      </c>
      <c r="M82" s="109">
        <v>481.86803893375929</v>
      </c>
      <c r="N82" s="111">
        <v>8.53247238406394</v>
      </c>
      <c r="O82" s="110">
        <v>24.415055312238376</v>
      </c>
      <c r="P82" s="111">
        <v>2.0381257472269279E-2</v>
      </c>
      <c r="Q82" s="111">
        <v>0.11616178720216869</v>
      </c>
      <c r="R82" s="111">
        <v>1.3342167065729301E-2</v>
      </c>
      <c r="S82" s="111">
        <v>0.12244213894684777</v>
      </c>
      <c r="T82" s="112">
        <v>1.9631770481081365E-2</v>
      </c>
    </row>
    <row r="83" spans="1:20">
      <c r="A83" s="102" t="s">
        <v>134</v>
      </c>
      <c r="B83" s="107">
        <v>-23.686304</v>
      </c>
      <c r="C83" s="107">
        <v>31.208379999999998</v>
      </c>
      <c r="D83" s="113">
        <v>34.630000000000003</v>
      </c>
      <c r="E83" s="87" t="s">
        <v>89</v>
      </c>
      <c r="F83" s="109">
        <v>202.06158861995624</v>
      </c>
      <c r="G83" s="109">
        <v>1842.0045075731205</v>
      </c>
      <c r="H83" s="109">
        <v>982.67954912723201</v>
      </c>
      <c r="I83" s="109">
        <v>7578.4516616574319</v>
      </c>
      <c r="J83" s="109">
        <v>21376.161119934266</v>
      </c>
      <c r="K83" s="110">
        <v>3.8319444105326346</v>
      </c>
      <c r="L83" s="110">
        <v>75.923870883597061</v>
      </c>
      <c r="M83" s="109">
        <v>1320.2004948135723</v>
      </c>
      <c r="N83" s="111">
        <v>13.202966246122381</v>
      </c>
      <c r="O83" s="110">
        <v>21.470390817493929</v>
      </c>
      <c r="P83" s="111">
        <v>6.2324801923329474E-2</v>
      </c>
      <c r="Q83" s="111">
        <v>7.1062470282107562E-2</v>
      </c>
      <c r="R83" s="111">
        <v>1.7150507209550827E-2</v>
      </c>
      <c r="S83" s="111">
        <v>0.26713518334053543</v>
      </c>
      <c r="T83" s="112">
        <v>2.4391912272423065E-2</v>
      </c>
    </row>
    <row r="84" spans="1:20">
      <c r="A84" s="102" t="s">
        <v>135</v>
      </c>
      <c r="B84" s="107">
        <v>-23.687013</v>
      </c>
      <c r="C84" s="107">
        <v>31.208093999999999</v>
      </c>
      <c r="D84" s="113">
        <v>34.65</v>
      </c>
      <c r="E84" s="87" t="s">
        <v>89</v>
      </c>
      <c r="F84" s="109">
        <v>426.02464020993671</v>
      </c>
      <c r="G84" s="109">
        <v>1769.1372435143066</v>
      </c>
      <c r="H84" s="109">
        <v>961.97883493537324</v>
      </c>
      <c r="I84" s="109">
        <v>5145.6891959546374</v>
      </c>
      <c r="J84" s="109">
        <v>13741.1579890181</v>
      </c>
      <c r="K84" s="110">
        <v>2.758691448043149</v>
      </c>
      <c r="L84" s="110">
        <v>53.920086536982254</v>
      </c>
      <c r="M84" s="109">
        <v>1074.6384246706737</v>
      </c>
      <c r="N84" s="111">
        <v>14.061792023191027</v>
      </c>
      <c r="O84" s="110">
        <v>22.258339884127661</v>
      </c>
      <c r="P84" s="111">
        <v>9.7541932666810632E-2</v>
      </c>
      <c r="Q84" s="111">
        <v>0.10235434680702085</v>
      </c>
      <c r="R84" s="111">
        <v>5.6810632626696327E-3</v>
      </c>
      <c r="S84" s="111">
        <v>0.30665991989970176</v>
      </c>
      <c r="T84" s="112">
        <v>3.3323704241812621E-2</v>
      </c>
    </row>
    <row r="85" spans="1:20">
      <c r="A85" s="102" t="s">
        <v>136</v>
      </c>
      <c r="B85" s="107">
        <v>-23.686803999999999</v>
      </c>
      <c r="C85" s="107">
        <v>31.207951999999999</v>
      </c>
      <c r="D85" s="113">
        <v>34.99</v>
      </c>
      <c r="E85" s="87" t="s">
        <v>89</v>
      </c>
      <c r="F85" s="109">
        <v>541.50359109716248</v>
      </c>
      <c r="G85" s="109">
        <v>1257.7383891422562</v>
      </c>
      <c r="H85" s="109">
        <v>905.94636450476014</v>
      </c>
      <c r="I85" s="109">
        <v>6278.1491901910995</v>
      </c>
      <c r="J85" s="109">
        <v>14223.370512269881</v>
      </c>
      <c r="K85" s="110">
        <v>0.92248081289553663</v>
      </c>
      <c r="L85" s="110">
        <v>41.225004065295295</v>
      </c>
      <c r="M85" s="109">
        <v>389.87844123681037</v>
      </c>
      <c r="N85" s="111">
        <v>16.895729448460425</v>
      </c>
      <c r="O85" s="110">
        <v>19.551331621556365</v>
      </c>
      <c r="P85" s="111">
        <v>4.3537719179473341E-2</v>
      </c>
      <c r="Q85" s="111">
        <v>0.11459120619673113</v>
      </c>
      <c r="R85" s="111">
        <v>3.6921706665474694E-3</v>
      </c>
      <c r="S85" s="111">
        <v>0.13779017659342779</v>
      </c>
      <c r="T85" s="112">
        <v>1.1719537966750163E-2</v>
      </c>
    </row>
    <row r="86" spans="1:20">
      <c r="A86" s="102" t="s">
        <v>137</v>
      </c>
      <c r="B86" s="113">
        <v>-24.184607</v>
      </c>
      <c r="C86" s="113">
        <v>30.825780999999999</v>
      </c>
      <c r="D86" s="113">
        <v>37.5</v>
      </c>
      <c r="E86" s="87" t="s">
        <v>89</v>
      </c>
      <c r="F86" s="109">
        <v>460.28701823178716</v>
      </c>
      <c r="G86" s="109">
        <v>2523.7984681494409</v>
      </c>
      <c r="H86" s="109">
        <v>1400.8442008575371</v>
      </c>
      <c r="I86" s="109">
        <v>5920.724507023062</v>
      </c>
      <c r="J86" s="109">
        <v>23191.285661895294</v>
      </c>
      <c r="K86" s="110">
        <v>1.3435100237826716</v>
      </c>
      <c r="L86" s="110">
        <v>50.657516661170291</v>
      </c>
      <c r="M86" s="109">
        <v>527.5502430254985</v>
      </c>
      <c r="N86" s="111">
        <v>10.526012652854721</v>
      </c>
      <c r="O86" s="110">
        <v>23.114716149450693</v>
      </c>
      <c r="P86" s="111">
        <v>0.15222457572735223</v>
      </c>
      <c r="Q86" s="111">
        <v>0.1061060299553635</v>
      </c>
      <c r="R86" s="111">
        <v>2.0084362135767142E-2</v>
      </c>
      <c r="S86" s="111">
        <v>0.17234301286836012</v>
      </c>
      <c r="T86" s="112">
        <v>2.191312189416468E-2</v>
      </c>
    </row>
    <row r="87" spans="1:20">
      <c r="A87" s="102" t="s">
        <v>138</v>
      </c>
      <c r="B87" s="107">
        <v>-24.234881999999999</v>
      </c>
      <c r="C87" s="107">
        <v>31.392925000000002</v>
      </c>
      <c r="D87" s="113">
        <v>38.04</v>
      </c>
      <c r="E87" s="87" t="s">
        <v>89</v>
      </c>
      <c r="F87" s="109">
        <v>757.69123211380577</v>
      </c>
      <c r="G87" s="109">
        <v>1886.4152092500503</v>
      </c>
      <c r="H87" s="109">
        <v>747.2434440469101</v>
      </c>
      <c r="I87" s="109">
        <v>5240.7701021753091</v>
      </c>
      <c r="J87" s="109">
        <v>12342.869320175672</v>
      </c>
      <c r="K87" s="110">
        <v>0.73638570066408782</v>
      </c>
      <c r="L87" s="110">
        <v>85.239586552110296</v>
      </c>
      <c r="M87" s="109">
        <v>212.61424782614276</v>
      </c>
      <c r="N87" s="111">
        <v>10.361287416487233</v>
      </c>
      <c r="O87" s="110">
        <v>20.88925786764111</v>
      </c>
      <c r="P87" s="111">
        <v>4.0558633801972818E-2</v>
      </c>
      <c r="Q87" s="111">
        <v>7.9189859171434965E-2</v>
      </c>
      <c r="R87" s="111">
        <v>9.1529204502732546E-3</v>
      </c>
      <c r="S87" s="111">
        <v>0.31244850235211286</v>
      </c>
      <c r="T87" s="112">
        <v>3.7622002594026968E-2</v>
      </c>
    </row>
    <row r="88" spans="1:20">
      <c r="A88" s="102" t="s">
        <v>139</v>
      </c>
      <c r="B88" s="107">
        <v>-24.236802999999998</v>
      </c>
      <c r="C88" s="107">
        <v>31.394176999999999</v>
      </c>
      <c r="D88" s="113">
        <v>38.4</v>
      </c>
      <c r="E88" s="87" t="s">
        <v>89</v>
      </c>
      <c r="F88" s="109">
        <v>543.00560096228674</v>
      </c>
      <c r="G88" s="109">
        <v>1649.6937541435091</v>
      </c>
      <c r="H88" s="109">
        <v>1086.6098355640329</v>
      </c>
      <c r="I88" s="109">
        <v>6330.0820820752942</v>
      </c>
      <c r="J88" s="109">
        <v>10234.711016963913</v>
      </c>
      <c r="K88" s="110">
        <v>1.2110474281253589</v>
      </c>
      <c r="L88" s="110">
        <v>97.850087717244051</v>
      </c>
      <c r="M88" s="109">
        <v>581.85645973242322</v>
      </c>
      <c r="N88" s="111">
        <v>7.4213906863966468</v>
      </c>
      <c r="O88" s="110">
        <v>38.134798065783244</v>
      </c>
      <c r="P88" s="111">
        <v>5.1549030457949924E-2</v>
      </c>
      <c r="Q88" s="111">
        <v>0.12006719909568075</v>
      </c>
      <c r="R88" s="111">
        <v>2.4998836198953302E-2</v>
      </c>
      <c r="S88" s="111">
        <v>0.31181977870085004</v>
      </c>
      <c r="T88" s="112">
        <v>1.981585799270014E-2</v>
      </c>
    </row>
    <row r="89" spans="1:20">
      <c r="A89" s="102" t="s">
        <v>140</v>
      </c>
      <c r="B89" s="107">
        <v>-24.233319999999999</v>
      </c>
      <c r="C89" s="107">
        <v>31.398454999999998</v>
      </c>
      <c r="D89" s="113">
        <v>38.5</v>
      </c>
      <c r="E89" s="87" t="s">
        <v>89</v>
      </c>
      <c r="F89" s="109">
        <v>1755.4038535753364</v>
      </c>
      <c r="G89" s="109">
        <v>847.76130525769247</v>
      </c>
      <c r="H89" s="109">
        <v>548.52974792743396</v>
      </c>
      <c r="I89" s="109">
        <v>4521.7624475915291</v>
      </c>
      <c r="J89" s="109">
        <v>9973.4254424491992</v>
      </c>
      <c r="K89" s="110">
        <v>0.8534837352702378</v>
      </c>
      <c r="L89" s="110">
        <v>48.569292885088679</v>
      </c>
      <c r="M89" s="109">
        <v>380.43405677352803</v>
      </c>
      <c r="N89" s="111">
        <v>10.84071522017152</v>
      </c>
      <c r="O89" s="110">
        <v>16.880520826196726</v>
      </c>
      <c r="P89" s="111">
        <v>1.361986870033512E-2</v>
      </c>
      <c r="Q89" s="111">
        <v>6.4278573479518666E-2</v>
      </c>
      <c r="R89" s="111">
        <v>1.30156398467149E-2</v>
      </c>
      <c r="S89" s="111">
        <v>0.26235193182211475</v>
      </c>
      <c r="T89" s="112">
        <v>2.3885763048222101E-2</v>
      </c>
    </row>
    <row r="90" spans="1:20">
      <c r="A90" s="70" t="s">
        <v>141</v>
      </c>
      <c r="B90" s="52">
        <v>-24.11054</v>
      </c>
      <c r="C90" s="52">
        <v>31.492419000000002</v>
      </c>
      <c r="D90" s="114">
        <v>39.35</v>
      </c>
      <c r="E90" s="72" t="s">
        <v>89</v>
      </c>
      <c r="F90" s="109">
        <v>867.56535141739982</v>
      </c>
      <c r="G90" s="109">
        <v>1597.9927363192701</v>
      </c>
      <c r="H90" s="109">
        <v>736.94025239317284</v>
      </c>
      <c r="I90" s="109">
        <v>6024.0103224600289</v>
      </c>
      <c r="J90" s="109">
        <v>16041.862835441638</v>
      </c>
      <c r="K90" s="111">
        <v>0.85768579213542195</v>
      </c>
      <c r="L90" s="110">
        <v>44.857182673631669</v>
      </c>
      <c r="M90" s="109">
        <v>377.47847303850511</v>
      </c>
      <c r="N90" s="110">
        <v>28.614477892270976</v>
      </c>
      <c r="O90" s="110">
        <v>16.444058718848446</v>
      </c>
      <c r="P90" s="111">
        <v>8.0203636894363384E-2</v>
      </c>
      <c r="Q90" s="111">
        <v>4.5259556959465069E-2</v>
      </c>
      <c r="R90" s="112">
        <v>1.1001144073250596E-2</v>
      </c>
      <c r="S90" s="111">
        <v>0.16151647951301445</v>
      </c>
      <c r="T90" s="112">
        <v>9.9226355186788889E-3</v>
      </c>
    </row>
    <row r="91" spans="1:20">
      <c r="A91" s="70" t="s">
        <v>142</v>
      </c>
      <c r="B91" s="53">
        <v>-24.3582</v>
      </c>
      <c r="C91" s="53">
        <v>31.255400000000002</v>
      </c>
      <c r="D91" s="114">
        <v>42.77</v>
      </c>
      <c r="E91" s="87" t="s">
        <v>89</v>
      </c>
      <c r="F91" s="109">
        <v>1203.2938326947069</v>
      </c>
      <c r="G91" s="109">
        <v>1563.7394981296243</v>
      </c>
      <c r="H91" s="109">
        <v>774.45242070868994</v>
      </c>
      <c r="I91" s="109">
        <v>6380.3508609054898</v>
      </c>
      <c r="J91" s="109">
        <v>20191.007496427352</v>
      </c>
      <c r="K91" s="111">
        <v>2.7102835710328126</v>
      </c>
      <c r="L91" s="109">
        <v>106.7023002565244</v>
      </c>
      <c r="M91" s="109">
        <v>1416.3298028476436</v>
      </c>
      <c r="N91" s="110">
        <v>42.72729677913874</v>
      </c>
      <c r="O91" s="110">
        <v>22.896409932064262</v>
      </c>
      <c r="P91" s="111">
        <v>5.5214002233864065E-2</v>
      </c>
      <c r="Q91" s="111">
        <v>7.5357736052242399E-2</v>
      </c>
      <c r="R91" s="112">
        <v>2.8304836415033792E-2</v>
      </c>
      <c r="S91" s="111">
        <v>0.41361174808396173</v>
      </c>
      <c r="T91" s="112">
        <v>1.8053078602499401E-2</v>
      </c>
    </row>
    <row r="92" spans="1:20">
      <c r="A92" s="102" t="s">
        <v>143</v>
      </c>
      <c r="B92" s="107">
        <v>-23.603646000000001</v>
      </c>
      <c r="C92" s="107">
        <v>31.225781000000001</v>
      </c>
      <c r="D92" s="113">
        <v>44.06</v>
      </c>
      <c r="E92" s="87" t="s">
        <v>89</v>
      </c>
      <c r="F92" s="109">
        <v>172.8513559830875</v>
      </c>
      <c r="G92" s="109">
        <v>1838.2190922555483</v>
      </c>
      <c r="H92" s="109">
        <v>836.7814045800294</v>
      </c>
      <c r="I92" s="109">
        <v>6324.8434538623633</v>
      </c>
      <c r="J92" s="109">
        <v>14340.276661539756</v>
      </c>
      <c r="K92" s="110">
        <v>1.3750438479711908</v>
      </c>
      <c r="L92" s="110">
        <v>65.123186887486767</v>
      </c>
      <c r="M92" s="109">
        <v>531.69574824991003</v>
      </c>
      <c r="N92" s="111">
        <v>11.139177441588144</v>
      </c>
      <c r="O92" s="110">
        <v>22.945084683868142</v>
      </c>
      <c r="P92" s="111">
        <v>0.16458079923085081</v>
      </c>
      <c r="Q92" s="111">
        <v>0.12563965482655334</v>
      </c>
      <c r="R92" s="111">
        <v>1.1515662386367802E-2</v>
      </c>
      <c r="S92" s="111">
        <v>0.25762592636402776</v>
      </c>
      <c r="T92" s="112">
        <v>2.9500284882998742E-2</v>
      </c>
    </row>
    <row r="93" spans="1:20">
      <c r="A93" s="102" t="s">
        <v>144</v>
      </c>
      <c r="B93" s="107">
        <v>-23.495511</v>
      </c>
      <c r="C93" s="107">
        <v>31.248383</v>
      </c>
      <c r="D93" s="113">
        <v>56.14</v>
      </c>
      <c r="E93" s="87" t="s">
        <v>89</v>
      </c>
      <c r="F93" s="109">
        <v>1300.0901809426114</v>
      </c>
      <c r="G93" s="109">
        <v>1029.8297813391271</v>
      </c>
      <c r="H93" s="109">
        <v>1029.3348688584499</v>
      </c>
      <c r="I93" s="109">
        <v>5742.4613308460039</v>
      </c>
      <c r="J93" s="109">
        <v>10955.836377403897</v>
      </c>
      <c r="K93" s="110">
        <v>0.97098545193760899</v>
      </c>
      <c r="L93" s="110">
        <v>66.074017862150839</v>
      </c>
      <c r="M93" s="109">
        <v>482.80020306560141</v>
      </c>
      <c r="N93" s="111">
        <v>9.6701418880251282</v>
      </c>
      <c r="O93" s="110">
        <v>33.185720271683458</v>
      </c>
      <c r="P93" s="111">
        <v>2.5292749992647003E-2</v>
      </c>
      <c r="Q93" s="111">
        <v>7.2989891543992935E-2</v>
      </c>
      <c r="R93" s="111">
        <v>1.2450738935720171E-2</v>
      </c>
      <c r="S93" s="111">
        <v>0.24877155397193385</v>
      </c>
      <c r="T93" s="112">
        <v>9.6783016037161225E-3</v>
      </c>
    </row>
    <row r="94" spans="1:20">
      <c r="A94" s="102" t="s">
        <v>145</v>
      </c>
      <c r="B94" s="107">
        <v>-23.495045000000001</v>
      </c>
      <c r="C94" s="107">
        <v>31.248850999999998</v>
      </c>
      <c r="D94" s="113">
        <v>56.4</v>
      </c>
      <c r="E94" s="87" t="s">
        <v>89</v>
      </c>
      <c r="F94" s="109">
        <v>1225.5522230663566</v>
      </c>
      <c r="G94" s="109">
        <v>1451.6720402751912</v>
      </c>
      <c r="H94" s="109">
        <v>926.56538860867317</v>
      </c>
      <c r="I94" s="109">
        <v>7016.4960913175319</v>
      </c>
      <c r="J94" s="109">
        <v>9040.4648752727408</v>
      </c>
      <c r="K94" s="110">
        <v>2.804599690467966</v>
      </c>
      <c r="L94" s="110">
        <v>78.655250964573725</v>
      </c>
      <c r="M94" s="109">
        <v>1026.4860202655414</v>
      </c>
      <c r="N94" s="111">
        <v>15.746451811299142</v>
      </c>
      <c r="O94" s="110">
        <v>33.652102256727566</v>
      </c>
      <c r="P94" s="111">
        <v>4.2532645107678103E-2</v>
      </c>
      <c r="Q94" s="111">
        <v>7.5684860955900865E-2</v>
      </c>
      <c r="R94" s="111">
        <v>9.1397827077759827E-3</v>
      </c>
      <c r="S94" s="111">
        <v>0.30238097106962575</v>
      </c>
      <c r="T94" s="112">
        <v>2.1436882081840795E-2</v>
      </c>
    </row>
    <row r="95" spans="1:20">
      <c r="A95" s="102" t="s">
        <v>146</v>
      </c>
      <c r="B95" s="107">
        <v>-23.495284999999999</v>
      </c>
      <c r="C95" s="107">
        <v>31.248791000000001</v>
      </c>
      <c r="D95" s="113">
        <v>56.4</v>
      </c>
      <c r="E95" s="87" t="s">
        <v>89</v>
      </c>
      <c r="F95" s="109">
        <v>968.22533990161924</v>
      </c>
      <c r="G95" s="109">
        <v>1501.3108206543127</v>
      </c>
      <c r="H95" s="109">
        <v>1083.6398003095064</v>
      </c>
      <c r="I95" s="109">
        <v>6530.5112643095135</v>
      </c>
      <c r="J95" s="109">
        <v>10805.935426492353</v>
      </c>
      <c r="K95" s="110">
        <v>1.0470683352111951</v>
      </c>
      <c r="L95" s="110">
        <v>81.149611826359475</v>
      </c>
      <c r="M95" s="109">
        <v>440.77844398769588</v>
      </c>
      <c r="N95" s="111">
        <v>11.934668873264764</v>
      </c>
      <c r="O95" s="110">
        <v>30.280076564025887</v>
      </c>
      <c r="P95" s="111">
        <v>3.5395574684433787E-2</v>
      </c>
      <c r="Q95" s="111">
        <v>7.5069694002654022E-2</v>
      </c>
      <c r="R95" s="111">
        <v>7.5806795889445978E-3</v>
      </c>
      <c r="S95" s="111">
        <v>0.24709775605454737</v>
      </c>
      <c r="T95" s="112">
        <v>1.4091631608672182E-2</v>
      </c>
    </row>
    <row r="96" spans="1:20">
      <c r="A96" s="70" t="s">
        <v>147</v>
      </c>
      <c r="B96" s="108">
        <v>-23.292359999999999</v>
      </c>
      <c r="C96" s="108">
        <v>31.250419999999998</v>
      </c>
      <c r="D96" s="114">
        <v>78.47</v>
      </c>
      <c r="E96" s="72" t="s">
        <v>89</v>
      </c>
      <c r="F96" s="109">
        <v>389.65983759385779</v>
      </c>
      <c r="G96" s="109">
        <v>1234.9542342160923</v>
      </c>
      <c r="H96" s="109">
        <v>725.97057967736293</v>
      </c>
      <c r="I96" s="109">
        <v>7126.6959558365261</v>
      </c>
      <c r="J96" s="109">
        <v>12980.083042015889</v>
      </c>
      <c r="K96" s="111">
        <v>3.6553068329175482</v>
      </c>
      <c r="L96" s="109">
        <v>115.20382288899738</v>
      </c>
      <c r="M96" s="109">
        <v>1881.2153024434028</v>
      </c>
      <c r="N96" s="110">
        <v>14.348953022026702</v>
      </c>
      <c r="O96" s="110">
        <v>31.727376738317332</v>
      </c>
      <c r="P96" s="111">
        <v>7.8332028930378161E-2</v>
      </c>
      <c r="Q96" s="111">
        <v>0.1166606185347723</v>
      </c>
      <c r="R96" s="112">
        <v>1.2962822926668217E-2</v>
      </c>
      <c r="S96" s="111">
        <v>1.8739122212271566</v>
      </c>
      <c r="T96" s="112">
        <v>2.3110574916991047E-2</v>
      </c>
    </row>
    <row r="97" spans="2:20">
      <c r="B97" s="107"/>
      <c r="C97" s="107"/>
      <c r="D97" s="107"/>
    </row>
    <row r="98" spans="2:20">
      <c r="B98" s="107"/>
      <c r="C98" s="107"/>
      <c r="D98" s="107"/>
    </row>
    <row r="99" spans="2:20">
      <c r="B99" s="107"/>
      <c r="C99" s="107"/>
      <c r="D99" s="107"/>
      <c r="E99" s="102" t="s">
        <v>416</v>
      </c>
      <c r="F99" s="136">
        <f>MEDIAN(F3:F38)</f>
        <v>737.40958194648931</v>
      </c>
      <c r="G99" s="136">
        <f t="shared" ref="G99:T99" si="0">MEDIAN(G3:G38)</f>
        <v>2178.8078135868823</v>
      </c>
      <c r="H99" s="136">
        <f t="shared" si="0"/>
        <v>1092.6378830115664</v>
      </c>
      <c r="I99" s="136">
        <f t="shared" si="0"/>
        <v>6561.2144986939202</v>
      </c>
      <c r="J99" s="136">
        <f t="shared" si="0"/>
        <v>15313.235807388999</v>
      </c>
      <c r="K99" s="136">
        <f t="shared" si="0"/>
        <v>1.8795725578490718</v>
      </c>
      <c r="L99" s="136">
        <f t="shared" si="0"/>
        <v>60.704106691265522</v>
      </c>
      <c r="M99" s="136">
        <f t="shared" si="0"/>
        <v>933.82981692030285</v>
      </c>
      <c r="N99" s="136">
        <f t="shared" si="0"/>
        <v>35.346890677464984</v>
      </c>
      <c r="O99" s="136">
        <f t="shared" si="0"/>
        <v>19.413089808416796</v>
      </c>
      <c r="P99" s="136">
        <f t="shared" si="0"/>
        <v>7.1205474863729634E-2</v>
      </c>
      <c r="Q99" s="136">
        <f t="shared" si="0"/>
        <v>5.6409475700028147E-2</v>
      </c>
      <c r="R99" s="136">
        <f t="shared" si="0"/>
        <v>2.8944105568592175E-2</v>
      </c>
      <c r="S99" s="136">
        <f t="shared" si="0"/>
        <v>0.44685384027670449</v>
      </c>
      <c r="T99" s="136">
        <f t="shared" si="0"/>
        <v>0.12400926592205394</v>
      </c>
    </row>
    <row r="100" spans="2:20">
      <c r="E100" s="102" t="s">
        <v>417</v>
      </c>
      <c r="F100" s="136">
        <f>MEDIAN(F39:F96)</f>
        <v>865.74136086454666</v>
      </c>
      <c r="G100" s="136">
        <f t="shared" ref="G100:T100" si="1">MEDIAN(G39:G96)</f>
        <v>1515.4577490015413</v>
      </c>
      <c r="H100" s="136">
        <f t="shared" si="1"/>
        <v>889.66196911653299</v>
      </c>
      <c r="I100" s="136">
        <f t="shared" si="1"/>
        <v>6203.484583113649</v>
      </c>
      <c r="J100" s="136">
        <f t="shared" si="1"/>
        <v>14234.251156694689</v>
      </c>
      <c r="K100" s="136">
        <f t="shared" si="1"/>
        <v>1.1757999688457506</v>
      </c>
      <c r="L100" s="136">
        <f t="shared" si="1"/>
        <v>79.096338045290651</v>
      </c>
      <c r="M100" s="136">
        <f t="shared" si="1"/>
        <v>508.35749132746287</v>
      </c>
      <c r="N100" s="136">
        <f t="shared" si="1"/>
        <v>14.588382483219682</v>
      </c>
      <c r="O100" s="136">
        <f t="shared" si="1"/>
        <v>22.155871001478282</v>
      </c>
      <c r="P100" s="136">
        <f t="shared" si="1"/>
        <v>3.9997274171918132E-2</v>
      </c>
      <c r="Q100" s="136">
        <f t="shared" si="1"/>
        <v>8.866616241843446E-2</v>
      </c>
      <c r="R100" s="136">
        <f t="shared" si="1"/>
        <v>1.3995308658861064E-2</v>
      </c>
      <c r="S100" s="136">
        <f t="shared" si="1"/>
        <v>0.26677949249181709</v>
      </c>
      <c r="T100" s="136">
        <f t="shared" si="1"/>
        <v>2.1675001988002738E-2</v>
      </c>
    </row>
    <row r="102" spans="2:20">
      <c r="D102" s="102" t="s">
        <v>632</v>
      </c>
      <c r="E102" s="102" t="s">
        <v>630</v>
      </c>
      <c r="F102" s="136">
        <f>MAX(F39:F96)</f>
        <v>2638.1132612626388</v>
      </c>
      <c r="G102" s="136">
        <f t="shared" ref="G102:T102" si="2">MAX(G39:G96)</f>
        <v>4771.143798982419</v>
      </c>
      <c r="H102" s="136">
        <f t="shared" si="2"/>
        <v>1640.957895277551</v>
      </c>
      <c r="I102" s="136">
        <f t="shared" si="2"/>
        <v>9821.8373921168895</v>
      </c>
      <c r="J102" s="136">
        <f t="shared" si="2"/>
        <v>23191.285661895294</v>
      </c>
      <c r="K102" s="136">
        <f t="shared" si="2"/>
        <v>44.499564480043745</v>
      </c>
      <c r="L102" s="136">
        <f t="shared" si="2"/>
        <v>492.25661809056868</v>
      </c>
      <c r="M102" s="136">
        <f t="shared" si="2"/>
        <v>27920.947901649164</v>
      </c>
      <c r="N102" s="136">
        <f t="shared" si="2"/>
        <v>42.72729677913874</v>
      </c>
      <c r="O102" s="136">
        <f t="shared" si="2"/>
        <v>55.414798281146552</v>
      </c>
      <c r="P102" s="136">
        <f t="shared" si="2"/>
        <v>0.48149521928542</v>
      </c>
      <c r="Q102" s="136">
        <f t="shared" si="2"/>
        <v>0.25000071768825038</v>
      </c>
      <c r="R102" s="136">
        <f t="shared" si="2"/>
        <v>4.6718499437066539E-2</v>
      </c>
      <c r="S102" s="136">
        <f t="shared" si="2"/>
        <v>2.6245920013018735</v>
      </c>
      <c r="T102" s="136">
        <f t="shared" si="2"/>
        <v>0.11611992970276067</v>
      </c>
    </row>
    <row r="103" spans="2:20">
      <c r="E103" s="102" t="s">
        <v>631</v>
      </c>
      <c r="F103" s="136">
        <f>MIN(F39:F96)</f>
        <v>172.8513559830875</v>
      </c>
      <c r="G103" s="136">
        <f t="shared" ref="G103:T103" si="3">MIN(G39:G96)</f>
        <v>839.86674544733717</v>
      </c>
      <c r="H103" s="136">
        <f t="shared" si="3"/>
        <v>548.52974792743396</v>
      </c>
      <c r="I103" s="136">
        <f t="shared" si="3"/>
        <v>4286.4923931004832</v>
      </c>
      <c r="J103" s="136">
        <f t="shared" si="3"/>
        <v>8178.6881512234959</v>
      </c>
      <c r="K103" s="136">
        <f t="shared" si="3"/>
        <v>0.45083863215998388</v>
      </c>
      <c r="L103" s="136">
        <f t="shared" si="3"/>
        <v>35.331915410185445</v>
      </c>
      <c r="M103" s="136">
        <f t="shared" si="3"/>
        <v>174.96623342235148</v>
      </c>
      <c r="N103" s="136">
        <f t="shared" si="3"/>
        <v>6.3379370951279341</v>
      </c>
      <c r="O103" s="136">
        <f t="shared" si="3"/>
        <v>10.848644297441401</v>
      </c>
      <c r="P103" s="136">
        <f t="shared" si="3"/>
        <v>1.361986870033512E-2</v>
      </c>
      <c r="Q103" s="136">
        <f t="shared" si="3"/>
        <v>2.2010901775121904E-2</v>
      </c>
      <c r="R103" s="136">
        <f t="shared" si="3"/>
        <v>9.4874631794301077E-4</v>
      </c>
      <c r="S103" s="136">
        <f t="shared" si="3"/>
        <v>9.4240110816405237E-2</v>
      </c>
      <c r="T103" s="136">
        <f t="shared" si="3"/>
        <v>4.7428759375170151E-3</v>
      </c>
    </row>
    <row r="105" spans="2:20">
      <c r="D105" s="102" t="s">
        <v>54</v>
      </c>
      <c r="E105" s="102" t="s">
        <v>630</v>
      </c>
      <c r="F105" s="136">
        <f>MAX(F3:F38)</f>
        <v>1606.7314495525138</v>
      </c>
      <c r="G105" s="136">
        <f t="shared" ref="G105:T105" si="4">MAX(G3:G38)</f>
        <v>3600.5680971007796</v>
      </c>
      <c r="H105" s="136">
        <f t="shared" si="4"/>
        <v>2155.162664160709</v>
      </c>
      <c r="I105" s="136">
        <f t="shared" si="4"/>
        <v>12849.072796158549</v>
      </c>
      <c r="J105" s="136">
        <f t="shared" si="4"/>
        <v>22384.404863957356</v>
      </c>
      <c r="K105" s="136">
        <f t="shared" si="4"/>
        <v>21.36877288325741</v>
      </c>
      <c r="L105" s="136">
        <f t="shared" si="4"/>
        <v>144.99506636907398</v>
      </c>
      <c r="M105" s="136">
        <f t="shared" si="4"/>
        <v>18830.984454094109</v>
      </c>
      <c r="N105" s="136">
        <f t="shared" si="4"/>
        <v>519.86064560369175</v>
      </c>
      <c r="O105" s="136">
        <f t="shared" si="4"/>
        <v>47.612969535401348</v>
      </c>
      <c r="P105" s="136">
        <f t="shared" si="4"/>
        <v>0.24853961756334442</v>
      </c>
      <c r="Q105" s="136">
        <f t="shared" si="4"/>
        <v>0.13170151566753249</v>
      </c>
      <c r="R105" s="136">
        <f t="shared" si="4"/>
        <v>0.19652100236690689</v>
      </c>
      <c r="S105" s="136">
        <f t="shared" si="4"/>
        <v>3.9472884629807394</v>
      </c>
      <c r="T105" s="136">
        <f t="shared" si="4"/>
        <v>0.96674734514854044</v>
      </c>
    </row>
    <row r="106" spans="2:20">
      <c r="E106" s="102" t="s">
        <v>631</v>
      </c>
      <c r="F106" s="136">
        <f>MIN(F3:F38)</f>
        <v>118.41569584086103</v>
      </c>
      <c r="G106" s="136">
        <f t="shared" ref="G106:T106" si="5">MIN(G3:G38)</f>
        <v>1025.2752191096806</v>
      </c>
      <c r="H106" s="136">
        <f t="shared" si="5"/>
        <v>632.31087416329126</v>
      </c>
      <c r="I106" s="136">
        <f t="shared" si="5"/>
        <v>4197.5446874929721</v>
      </c>
      <c r="J106" s="136">
        <f t="shared" si="5"/>
        <v>10166.665150562645</v>
      </c>
      <c r="K106" s="136">
        <f t="shared" si="5"/>
        <v>0.43126973533427976</v>
      </c>
      <c r="L106" s="136">
        <f t="shared" si="5"/>
        <v>28.529570975282017</v>
      </c>
      <c r="M106" s="136">
        <f t="shared" si="5"/>
        <v>213.7789209684758</v>
      </c>
      <c r="N106" s="136">
        <f t="shared" si="5"/>
        <v>9.1927629623271461</v>
      </c>
      <c r="O106" s="136">
        <f t="shared" si="5"/>
        <v>9.2393100097657861</v>
      </c>
      <c r="P106" s="136">
        <f t="shared" si="5"/>
        <v>3.1805493563481689E-2</v>
      </c>
      <c r="Q106" s="136">
        <f t="shared" si="5"/>
        <v>2.7937831261946648E-2</v>
      </c>
      <c r="R106" s="136">
        <f t="shared" si="5"/>
        <v>7.872459104598965E-3</v>
      </c>
      <c r="S106" s="136">
        <f t="shared" si="5"/>
        <v>0.14324077096622118</v>
      </c>
      <c r="T106" s="136">
        <f t="shared" si="5"/>
        <v>1.0546319289596165E-2</v>
      </c>
    </row>
  </sheetData>
  <sortState xmlns:xlrd2="http://schemas.microsoft.com/office/spreadsheetml/2017/richdata2" ref="A2:U95">
    <sortCondition ref="E2:E95"/>
  </sortState>
  <mergeCells count="1">
    <mergeCell ref="B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2"/>
  <sheetViews>
    <sheetView showGridLines="0" workbookViewId="0">
      <selection activeCell="M28" sqref="M28"/>
    </sheetView>
  </sheetViews>
  <sheetFormatPr defaultRowHeight="15"/>
  <cols>
    <col min="1" max="1" width="14.7109375" customWidth="1"/>
    <col min="15" max="15" width="16.140625" bestFit="1" customWidth="1"/>
  </cols>
  <sheetData>
    <row r="1" spans="1:17">
      <c r="A1" t="s">
        <v>643</v>
      </c>
    </row>
    <row r="3" spans="1:17" s="68" customFormat="1">
      <c r="A3" s="231"/>
      <c r="B3" s="257" t="s">
        <v>636</v>
      </c>
      <c r="C3" s="257"/>
      <c r="D3" s="232"/>
      <c r="E3" s="258" t="s">
        <v>637</v>
      </c>
      <c r="F3" s="258"/>
      <c r="G3" s="232"/>
      <c r="H3" s="258" t="s">
        <v>14</v>
      </c>
      <c r="I3" s="258"/>
      <c r="J3" s="232"/>
      <c r="K3" s="258" t="s">
        <v>638</v>
      </c>
      <c r="L3" s="258"/>
      <c r="M3" s="232"/>
      <c r="N3" s="258" t="s">
        <v>639</v>
      </c>
      <c r="O3" s="258"/>
      <c r="P3" s="69"/>
      <c r="Q3" s="69"/>
    </row>
    <row r="4" spans="1:17" s="68" customFormat="1">
      <c r="A4" s="231"/>
      <c r="B4" s="233" t="s">
        <v>640</v>
      </c>
      <c r="C4" s="234" t="s">
        <v>641</v>
      </c>
      <c r="D4" s="232"/>
      <c r="E4" s="233" t="s">
        <v>640</v>
      </c>
      <c r="F4" s="234" t="s">
        <v>641</v>
      </c>
      <c r="G4" s="232"/>
      <c r="H4" s="233" t="s">
        <v>640</v>
      </c>
      <c r="I4" s="234" t="s">
        <v>641</v>
      </c>
      <c r="J4" s="232"/>
      <c r="K4" s="233" t="s">
        <v>640</v>
      </c>
      <c r="L4" s="234" t="s">
        <v>641</v>
      </c>
      <c r="M4" s="232"/>
      <c r="N4" s="233" t="s">
        <v>640</v>
      </c>
      <c r="O4" s="234" t="s">
        <v>641</v>
      </c>
    </row>
    <row r="5" spans="1:17" s="68" customFormat="1">
      <c r="A5" s="235" t="s">
        <v>17</v>
      </c>
      <c r="B5" s="236">
        <v>0.04</v>
      </c>
      <c r="C5" s="237">
        <v>4.2857140000000002E-2</v>
      </c>
      <c r="D5" s="232"/>
      <c r="E5" s="237">
        <v>0.01</v>
      </c>
      <c r="F5" s="237">
        <v>3.7499999999999999E-2</v>
      </c>
      <c r="G5" s="232"/>
      <c r="H5" s="237">
        <v>0.33600000000000002</v>
      </c>
      <c r="I5" s="237">
        <v>0.36</v>
      </c>
      <c r="J5" s="232"/>
      <c r="K5" s="237">
        <v>4.8015697801713574E-2</v>
      </c>
      <c r="L5" s="237">
        <v>9.9375000000000005E-2</v>
      </c>
      <c r="M5" s="232"/>
      <c r="N5" s="237">
        <v>0.3518</v>
      </c>
      <c r="O5" s="237">
        <v>0.377142857</v>
      </c>
    </row>
    <row r="6" spans="1:17" s="68" customFormat="1">
      <c r="A6" s="235" t="s">
        <v>4</v>
      </c>
      <c r="B6" s="236">
        <v>2.0200000000000001E-6</v>
      </c>
      <c r="C6" s="237">
        <v>6.0599999999999996E-6</v>
      </c>
      <c r="D6" s="232"/>
      <c r="E6" s="237">
        <v>0.02</v>
      </c>
      <c r="F6" s="237">
        <v>0.06</v>
      </c>
      <c r="G6" s="232"/>
      <c r="H6" s="237">
        <v>5.9999999999999995E-4</v>
      </c>
      <c r="I6" s="237">
        <v>5.0000000000000001E-3</v>
      </c>
      <c r="J6" s="232"/>
      <c r="K6" s="237">
        <v>7.1479815817393905E-2</v>
      </c>
      <c r="L6" s="237">
        <v>0.1166667</v>
      </c>
      <c r="M6" s="232"/>
      <c r="N6" s="237">
        <v>2.7789999999999998E-4</v>
      </c>
      <c r="O6" s="237">
        <v>0</v>
      </c>
    </row>
    <row r="7" spans="1:17" s="68" customFormat="1">
      <c r="A7" s="235" t="s">
        <v>3</v>
      </c>
      <c r="B7" s="236">
        <v>3.8000000000000003E-8</v>
      </c>
      <c r="C7" s="237">
        <v>1.4250000000000001E-7</v>
      </c>
      <c r="D7" s="232"/>
      <c r="E7" s="237">
        <v>0.03</v>
      </c>
      <c r="F7" s="237">
        <v>7.4999999999999997E-2</v>
      </c>
      <c r="G7" s="232"/>
      <c r="H7" s="237">
        <v>5.9999999999999995E-4</v>
      </c>
      <c r="I7" s="237">
        <v>5.0000000000000001E-3</v>
      </c>
      <c r="J7" s="232"/>
      <c r="K7" s="237">
        <v>5.2589759072362526E-2</v>
      </c>
      <c r="L7" s="237">
        <v>9.9375000000000005E-2</v>
      </c>
      <c r="M7" s="232"/>
      <c r="N7" s="237">
        <v>6.1409999999999997E-7</v>
      </c>
      <c r="O7" s="237">
        <v>0</v>
      </c>
    </row>
    <row r="8" spans="1:17" s="68" customFormat="1">
      <c r="A8" s="235" t="s">
        <v>2</v>
      </c>
      <c r="B8" s="236">
        <v>0.05</v>
      </c>
      <c r="C8" s="237">
        <v>0.05</v>
      </c>
      <c r="D8" s="232"/>
      <c r="E8" s="237">
        <v>0.42</v>
      </c>
      <c r="F8" s="237">
        <v>0.52500000000000002</v>
      </c>
      <c r="G8" s="232"/>
      <c r="H8" s="237">
        <v>0.53169999999999995</v>
      </c>
      <c r="I8" s="237">
        <v>0.53200000000000003</v>
      </c>
      <c r="J8" s="232"/>
      <c r="K8" s="237">
        <v>0.42216562814535274</v>
      </c>
      <c r="L8" s="237">
        <v>0.52500000000000002</v>
      </c>
      <c r="M8" s="232"/>
      <c r="N8" s="237">
        <v>1.396E-2</v>
      </c>
      <c r="O8" s="237">
        <v>2.3333333000000001E-2</v>
      </c>
    </row>
    <row r="9" spans="1:17" s="68" customFormat="1">
      <c r="A9" s="235" t="s">
        <v>16</v>
      </c>
      <c r="B9" s="236">
        <v>0.04</v>
      </c>
      <c r="C9" s="237">
        <v>4.2857140000000002E-2</v>
      </c>
      <c r="D9" s="232"/>
      <c r="E9" s="237">
        <v>0.01</v>
      </c>
      <c r="F9" s="237">
        <v>3.7499999999999999E-2</v>
      </c>
      <c r="G9" s="232"/>
      <c r="H9" s="237">
        <v>0.33460000000000001</v>
      </c>
      <c r="I9" s="237">
        <v>0.36</v>
      </c>
      <c r="J9" s="232"/>
      <c r="K9" s="237">
        <v>4.3807391878416093E-4</v>
      </c>
      <c r="L9" s="237">
        <v>3.0000000000000001E-3</v>
      </c>
      <c r="M9" s="232"/>
      <c r="N9" s="237">
        <v>0.35210000000000002</v>
      </c>
      <c r="O9" s="237">
        <v>0.377142857</v>
      </c>
    </row>
    <row r="10" spans="1:17" s="68" customFormat="1">
      <c r="A10" s="235" t="s">
        <v>18</v>
      </c>
      <c r="B10" s="236">
        <v>2E-3</v>
      </c>
      <c r="C10" s="237">
        <v>3.333333E-3</v>
      </c>
      <c r="D10" s="232"/>
      <c r="E10" s="237">
        <v>0.31</v>
      </c>
      <c r="F10" s="237">
        <v>0.42272729999999997</v>
      </c>
      <c r="G10" s="232"/>
      <c r="H10" s="237">
        <v>0.1</v>
      </c>
      <c r="I10" s="237">
        <v>0.13636364000000001</v>
      </c>
      <c r="J10" s="232"/>
      <c r="K10" s="237">
        <v>0.723270429961968</v>
      </c>
      <c r="L10" s="237">
        <v>0.83076919999999999</v>
      </c>
      <c r="M10" s="232"/>
      <c r="N10" s="237">
        <v>0.47910000000000003</v>
      </c>
      <c r="O10" s="237">
        <v>0.47899999999999998</v>
      </c>
    </row>
    <row r="11" spans="1:17" s="68" customFormat="1">
      <c r="A11" s="235" t="s">
        <v>19</v>
      </c>
      <c r="B11" s="236">
        <v>1E-3</v>
      </c>
      <c r="C11" s="237">
        <v>2.1428570000000002E-3</v>
      </c>
      <c r="D11" s="232"/>
      <c r="E11" s="237">
        <v>0.6</v>
      </c>
      <c r="F11" s="237">
        <v>0.69230769999999997</v>
      </c>
      <c r="G11" s="232"/>
      <c r="H11" s="237">
        <v>8.3000000000000001E-3</v>
      </c>
      <c r="I11" s="237">
        <v>0.02</v>
      </c>
      <c r="J11" s="232"/>
      <c r="K11" s="237">
        <v>0.87803511613302243</v>
      </c>
      <c r="L11" s="237">
        <v>0.89</v>
      </c>
      <c r="M11" s="232"/>
      <c r="N11" s="237">
        <v>2.735E-3</v>
      </c>
      <c r="O11" s="237">
        <v>5.6249999999999998E-3</v>
      </c>
    </row>
    <row r="12" spans="1:17" s="68" customFormat="1">
      <c r="A12" s="235" t="s">
        <v>20</v>
      </c>
      <c r="B12" s="236">
        <v>2.9999999999999997E-4</v>
      </c>
      <c r="C12" s="237">
        <v>7.5000000000000002E-4</v>
      </c>
      <c r="D12" s="232"/>
      <c r="E12" s="237">
        <v>2.2200000000000001E-16</v>
      </c>
      <c r="F12" s="237">
        <v>0</v>
      </c>
      <c r="G12" s="232"/>
      <c r="H12" s="237">
        <v>0.03</v>
      </c>
      <c r="I12" s="237">
        <v>0.05</v>
      </c>
      <c r="J12" s="232"/>
      <c r="K12" s="237">
        <v>0.89231465697009038</v>
      </c>
      <c r="L12" s="237">
        <v>0.89</v>
      </c>
      <c r="M12" s="232"/>
      <c r="N12" s="237">
        <v>0.15260000000000001</v>
      </c>
      <c r="O12" s="237">
        <v>0.19125</v>
      </c>
    </row>
    <row r="13" spans="1:17" s="68" customFormat="1">
      <c r="A13" s="235" t="s">
        <v>21</v>
      </c>
      <c r="B13" s="236">
        <v>8.9999999999999993E-3</v>
      </c>
      <c r="C13" s="237">
        <v>1.2272730000000001E-2</v>
      </c>
      <c r="D13" s="232"/>
      <c r="E13" s="237">
        <v>0.01</v>
      </c>
      <c r="F13" s="237">
        <v>3.7499999999999999E-2</v>
      </c>
      <c r="G13" s="232"/>
      <c r="H13" s="237">
        <v>0.01</v>
      </c>
      <c r="I13" s="237">
        <v>2.1428570000000001E-2</v>
      </c>
      <c r="J13" s="232"/>
      <c r="K13" s="237">
        <v>3.5509034259174045E-2</v>
      </c>
      <c r="L13" s="237">
        <v>9.9375000000000005E-2</v>
      </c>
      <c r="M13" s="232"/>
      <c r="N13" s="237">
        <v>1.0020000000000001E-3</v>
      </c>
      <c r="O13" s="237">
        <v>2.1428570000000002E-3</v>
      </c>
    </row>
    <row r="14" spans="1:17" s="68" customFormat="1">
      <c r="A14" s="235" t="s">
        <v>22</v>
      </c>
      <c r="B14" s="236">
        <v>0.02</v>
      </c>
      <c r="C14" s="237">
        <v>2.5000000000000001E-2</v>
      </c>
      <c r="D14" s="232"/>
      <c r="E14" s="237">
        <v>0.96</v>
      </c>
      <c r="F14" s="237">
        <v>0.96</v>
      </c>
      <c r="G14" s="232"/>
      <c r="H14" s="237">
        <v>3.0000000000000001E-3</v>
      </c>
      <c r="I14" s="237">
        <v>8.9999999999999993E-3</v>
      </c>
      <c r="J14" s="232"/>
      <c r="K14" s="237">
        <v>3.4400478789745961E-2</v>
      </c>
      <c r="L14" s="237">
        <v>0.09</v>
      </c>
      <c r="M14" s="232"/>
      <c r="N14" s="237">
        <v>9.6750000000000004E-4</v>
      </c>
      <c r="O14" s="237">
        <v>2.1428570000000002E-3</v>
      </c>
    </row>
    <row r="15" spans="1:17" s="68" customFormat="1">
      <c r="A15" s="235" t="s">
        <v>23</v>
      </c>
      <c r="B15" s="236">
        <v>3.7999999999999998E-11</v>
      </c>
      <c r="C15" s="237">
        <v>1.8999999999999999E-10</v>
      </c>
      <c r="D15" s="232"/>
      <c r="E15" s="237">
        <v>0.16</v>
      </c>
      <c r="F15" s="237">
        <v>0.26666669999999998</v>
      </c>
      <c r="G15" s="232"/>
      <c r="H15" s="237">
        <v>0.3</v>
      </c>
      <c r="I15" s="237">
        <v>0.36</v>
      </c>
      <c r="J15" s="232"/>
      <c r="K15" s="237">
        <v>0.20806482413527899</v>
      </c>
      <c r="L15" s="237">
        <v>0.2863636</v>
      </c>
      <c r="M15" s="232"/>
      <c r="N15" s="237">
        <v>2.435E-2</v>
      </c>
      <c r="O15" s="237">
        <v>3.5999999999999997E-2</v>
      </c>
    </row>
    <row r="16" spans="1:17" s="68" customFormat="1">
      <c r="A16" s="235" t="s">
        <v>24</v>
      </c>
      <c r="B16" s="236">
        <v>5.0000000000000001E-3</v>
      </c>
      <c r="C16" s="237">
        <v>7.4999999999999997E-3</v>
      </c>
      <c r="D16" s="232"/>
      <c r="E16" s="237">
        <v>0.11</v>
      </c>
      <c r="F16" s="237">
        <v>0.20624999999999999</v>
      </c>
      <c r="G16" s="232"/>
      <c r="H16" s="237">
        <v>0.02</v>
      </c>
      <c r="I16" s="237">
        <v>3.7499999999999999E-2</v>
      </c>
      <c r="J16" s="232"/>
      <c r="K16" s="237">
        <v>6.7251115261551805E-5</v>
      </c>
      <c r="L16" s="237">
        <v>0</v>
      </c>
      <c r="M16" s="232"/>
      <c r="N16" s="237">
        <v>4.7999999999999998E-6</v>
      </c>
      <c r="O16" s="237">
        <v>0</v>
      </c>
    </row>
    <row r="17" spans="1:17" s="68" customFormat="1">
      <c r="A17" s="235" t="s">
        <v>25</v>
      </c>
      <c r="B17" s="236">
        <v>7.5999999999999999E-12</v>
      </c>
      <c r="C17" s="237">
        <v>5.6999999999999997E-11</v>
      </c>
      <c r="D17" s="232"/>
      <c r="E17" s="237">
        <v>0.08</v>
      </c>
      <c r="F17" s="237">
        <v>0.17142859999999999</v>
      </c>
      <c r="G17" s="232"/>
      <c r="H17" s="237">
        <v>4.322854E-7</v>
      </c>
      <c r="I17" s="237">
        <v>0</v>
      </c>
      <c r="J17" s="232"/>
      <c r="K17" s="237">
        <v>1.1206813342368905E-2</v>
      </c>
      <c r="L17" s="237">
        <v>0.05</v>
      </c>
      <c r="M17" s="232"/>
      <c r="N17" s="237">
        <v>9.6840000000000001E-5</v>
      </c>
      <c r="O17" s="237">
        <v>0</v>
      </c>
    </row>
    <row r="18" spans="1:17" s="68" customFormat="1">
      <c r="A18" s="235" t="s">
        <v>26</v>
      </c>
      <c r="B18" s="236">
        <v>2.2200000000000001E-16</v>
      </c>
      <c r="C18" s="237">
        <v>3.3300000000000001E-15</v>
      </c>
      <c r="D18" s="232"/>
      <c r="E18" s="237">
        <v>0.77</v>
      </c>
      <c r="F18" s="237">
        <v>0.82499999999999996</v>
      </c>
      <c r="G18" s="232"/>
      <c r="H18" s="237">
        <v>0.04</v>
      </c>
      <c r="I18" s="237">
        <v>0.06</v>
      </c>
      <c r="J18" s="232"/>
      <c r="K18" s="237">
        <v>0.20180070914821302</v>
      </c>
      <c r="L18" s="237">
        <v>0.2863636</v>
      </c>
      <c r="M18" s="232"/>
      <c r="N18" s="237">
        <v>3.015E-2</v>
      </c>
      <c r="O18" s="237">
        <v>4.0909091000000002E-2</v>
      </c>
    </row>
    <row r="19" spans="1:17" s="68" customFormat="1">
      <c r="A19" s="235" t="s">
        <v>27</v>
      </c>
      <c r="B19" s="236">
        <v>2E-3</v>
      </c>
      <c r="C19" s="237">
        <v>3.333333E-3</v>
      </c>
      <c r="D19" s="232"/>
      <c r="E19" s="237">
        <v>0.26</v>
      </c>
      <c r="F19" s="237">
        <v>0.39</v>
      </c>
      <c r="G19" s="232"/>
      <c r="H19" s="237">
        <v>2.7000000000000001E-3</v>
      </c>
      <c r="I19" s="237">
        <v>8.9999999999999993E-3</v>
      </c>
      <c r="J19" s="232"/>
      <c r="K19" s="237">
        <v>2.4833744872292098E-2</v>
      </c>
      <c r="L19" s="237">
        <v>7.4999999999999997E-2</v>
      </c>
      <c r="M19" s="232"/>
      <c r="N19" s="237">
        <v>7.4330000000000002E-5</v>
      </c>
      <c r="O19" s="237">
        <v>0</v>
      </c>
    </row>
    <row r="20" spans="1:17" s="68" customFormat="1">
      <c r="A20" s="231"/>
      <c r="B20" s="231"/>
      <c r="C20" s="232"/>
      <c r="D20" s="232"/>
      <c r="E20" s="232"/>
      <c r="F20" s="238"/>
      <c r="G20" s="232"/>
      <c r="H20" s="232"/>
      <c r="I20" s="239"/>
      <c r="J20" s="232"/>
      <c r="K20" s="232"/>
      <c r="L20" s="232"/>
      <c r="M20" s="232"/>
      <c r="N20" s="232"/>
      <c r="O20" s="232"/>
      <c r="P20" s="69"/>
    </row>
    <row r="21" spans="1:17" s="68" customFormat="1" ht="45">
      <c r="A21" s="240" t="s">
        <v>642</v>
      </c>
      <c r="B21" s="241">
        <v>15</v>
      </c>
      <c r="C21" s="241">
        <v>15</v>
      </c>
      <c r="D21" s="241"/>
      <c r="E21" s="241">
        <v>6</v>
      </c>
      <c r="F21" s="242">
        <v>4</v>
      </c>
      <c r="G21" s="241"/>
      <c r="H21" s="241">
        <v>10</v>
      </c>
      <c r="I21" s="243">
        <v>9</v>
      </c>
      <c r="J21" s="241"/>
      <c r="K21" s="241">
        <v>7</v>
      </c>
      <c r="L21" s="241">
        <v>3</v>
      </c>
      <c r="M21" s="241"/>
      <c r="N21" s="241">
        <v>11</v>
      </c>
      <c r="O21" s="241">
        <v>11</v>
      </c>
      <c r="P21" s="69"/>
      <c r="Q21" s="69"/>
    </row>
    <row r="22" spans="1:17" s="68" customFormat="1">
      <c r="A22" s="67"/>
      <c r="B22" s="67"/>
      <c r="C22" s="69"/>
      <c r="D22" s="69"/>
      <c r="E22" s="69"/>
      <c r="F22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</sheetData>
  <mergeCells count="5">
    <mergeCell ref="B3:C3"/>
    <mergeCell ref="E3:F3"/>
    <mergeCell ref="H3:I3"/>
    <mergeCell ref="K3:L3"/>
    <mergeCell ref="N3:O3"/>
  </mergeCells>
  <conditionalFormatting sqref="E5:F19 K5:L19 N5:O19 B5:C19 F21">
    <cfRule type="cellIs" dxfId="2" priority="3" operator="lessThanOrEqual">
      <formula>0.05</formula>
    </cfRule>
  </conditionalFormatting>
  <conditionalFormatting sqref="H5:H19">
    <cfRule type="cellIs" dxfId="1" priority="2" operator="lessThanOrEqual">
      <formula>0.05</formula>
    </cfRule>
  </conditionalFormatting>
  <conditionalFormatting sqref="I5:I19">
    <cfRule type="cellIs" dxfId="0" priority="1" operator="lessThanOrEqual">
      <formula>0.05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3"/>
  <sheetViews>
    <sheetView showGridLines="0" workbookViewId="0">
      <selection activeCell="B34" sqref="B34"/>
    </sheetView>
  </sheetViews>
  <sheetFormatPr defaultRowHeight="15"/>
  <cols>
    <col min="1" max="1" width="11.85546875" bestFit="1" customWidth="1"/>
    <col min="2" max="2" width="23.7109375" bestFit="1" customWidth="1"/>
    <col min="3" max="3" width="12.5703125" bestFit="1" customWidth="1"/>
    <col min="4" max="4" width="12.28515625" bestFit="1" customWidth="1"/>
    <col min="5" max="5" width="13.7109375" bestFit="1" customWidth="1"/>
  </cols>
  <sheetData>
    <row r="1" spans="1:5" ht="15.75" customHeight="1" thickBot="1">
      <c r="A1" s="259" t="s">
        <v>649</v>
      </c>
      <c r="B1" s="259" t="s">
        <v>650</v>
      </c>
      <c r="C1" s="249" t="s">
        <v>651</v>
      </c>
      <c r="D1" s="259" t="s">
        <v>652</v>
      </c>
      <c r="E1" s="249" t="s">
        <v>651</v>
      </c>
    </row>
    <row r="2" spans="1:5" ht="15.75" thickBot="1">
      <c r="A2" s="260"/>
      <c r="B2" s="260"/>
      <c r="C2" s="244">
        <v>90</v>
      </c>
      <c r="D2" s="260"/>
      <c r="E2" s="244">
        <v>90</v>
      </c>
    </row>
    <row r="3" spans="1:5" ht="15.75" thickBot="1">
      <c r="A3" s="245" t="s">
        <v>653</v>
      </c>
      <c r="B3" s="246" t="s">
        <v>654</v>
      </c>
      <c r="C3" s="247">
        <v>718.43</v>
      </c>
      <c r="D3" s="246" t="s">
        <v>655</v>
      </c>
      <c r="E3" s="247">
        <v>1142.79</v>
      </c>
    </row>
    <row r="4" spans="1:5" ht="15.75" thickBot="1">
      <c r="A4" s="245" t="s">
        <v>656</v>
      </c>
      <c r="B4" s="246" t="s">
        <v>657</v>
      </c>
      <c r="C4" s="247">
        <v>490.94</v>
      </c>
      <c r="D4" s="246" t="s">
        <v>658</v>
      </c>
      <c r="E4" s="247">
        <v>1698.91</v>
      </c>
    </row>
    <row r="5" spans="1:5" ht="15.75" thickBot="1">
      <c r="A5" s="245" t="s">
        <v>659</v>
      </c>
      <c r="B5" s="246" t="s">
        <v>660</v>
      </c>
      <c r="C5" s="247">
        <v>707.24</v>
      </c>
      <c r="D5" s="246" t="s">
        <v>661</v>
      </c>
      <c r="E5" s="247">
        <v>2244.79</v>
      </c>
    </row>
    <row r="6" spans="1:5" ht="15.75" thickBot="1">
      <c r="A6" s="245" t="s">
        <v>662</v>
      </c>
      <c r="B6" s="246" t="s">
        <v>663</v>
      </c>
      <c r="C6" s="247">
        <v>727.63</v>
      </c>
      <c r="D6" s="246" t="s">
        <v>664</v>
      </c>
      <c r="E6" s="247">
        <v>1935.89</v>
      </c>
    </row>
    <row r="7" spans="1:5" ht="15.75" thickBot="1">
      <c r="A7" s="245" t="s">
        <v>665</v>
      </c>
      <c r="B7" s="246" t="s">
        <v>666</v>
      </c>
      <c r="C7" s="247">
        <v>528.72</v>
      </c>
      <c r="D7" s="246" t="s">
        <v>667</v>
      </c>
      <c r="E7" s="247">
        <v>693.88</v>
      </c>
    </row>
    <row r="8" spans="1:5" ht="15.75" thickBot="1">
      <c r="A8" s="245" t="s">
        <v>668</v>
      </c>
      <c r="B8" s="246" t="s">
        <v>669</v>
      </c>
      <c r="C8" s="247">
        <v>333.13</v>
      </c>
      <c r="D8" s="246" t="s">
        <v>670</v>
      </c>
      <c r="E8" s="247">
        <v>497.83</v>
      </c>
    </row>
    <row r="9" spans="1:5">
      <c r="A9" s="263" t="s">
        <v>671</v>
      </c>
      <c r="B9" s="263" t="s">
        <v>672</v>
      </c>
      <c r="C9" s="261">
        <v>200.06</v>
      </c>
      <c r="D9" s="263" t="s">
        <v>673</v>
      </c>
      <c r="E9" s="261">
        <v>918.55</v>
      </c>
    </row>
    <row r="10" spans="1:5" ht="15.75" thickBot="1">
      <c r="A10" s="264"/>
      <c r="B10" s="264"/>
      <c r="C10" s="262"/>
      <c r="D10" s="264"/>
      <c r="E10" s="262"/>
    </row>
    <row r="13" spans="1:5">
      <c r="B13" t="s">
        <v>674</v>
      </c>
      <c r="C13" s="248">
        <f t="shared" ref="C13:E13" si="0">AVERAGE(C3:C10)</f>
        <v>529.45000000000005</v>
      </c>
      <c r="D13" s="248"/>
      <c r="E13" s="248">
        <f t="shared" si="0"/>
        <v>1304.6628571428571</v>
      </c>
    </row>
    <row r="14" spans="1:5">
      <c r="B14" t="s">
        <v>675</v>
      </c>
      <c r="C14" s="248">
        <f t="shared" ref="C14:E14" si="1">MEDIAN(C3:C10)</f>
        <v>528.72</v>
      </c>
      <c r="D14" s="248"/>
      <c r="E14" s="248">
        <f t="shared" si="1"/>
        <v>1142.79</v>
      </c>
    </row>
    <row r="15" spans="1:5">
      <c r="B15" t="s">
        <v>676</v>
      </c>
      <c r="C15" s="248">
        <f t="shared" ref="C15:E15" si="2">STDEV(C3:C10)</f>
        <v>206.20414819623119</v>
      </c>
      <c r="D15" s="248"/>
      <c r="E15" s="248">
        <f t="shared" si="2"/>
        <v>662.95279853883778</v>
      </c>
    </row>
    <row r="16" spans="1:5">
      <c r="B16" t="s">
        <v>677</v>
      </c>
      <c r="C16" s="248">
        <f t="shared" ref="C16:E16" si="3">QUARTILE(C3:C10,1)</f>
        <v>412.03499999999997</v>
      </c>
      <c r="D16" s="248"/>
      <c r="E16" s="248">
        <f t="shared" si="3"/>
        <v>806.21499999999992</v>
      </c>
    </row>
    <row r="17" spans="2:5">
      <c r="B17" t="s">
        <v>678</v>
      </c>
      <c r="C17" s="248">
        <f t="shared" ref="C17:E17" si="4">QUARTILE(C3:C10,3)</f>
        <v>712.83500000000004</v>
      </c>
      <c r="D17" s="248"/>
      <c r="E17" s="248">
        <f t="shared" si="4"/>
        <v>1817.4</v>
      </c>
    </row>
    <row r="18" spans="2:5">
      <c r="B18" t="s">
        <v>679</v>
      </c>
      <c r="C18" s="248">
        <f t="shared" ref="C18:E18" si="5">C17-C16</f>
        <v>300.80000000000007</v>
      </c>
      <c r="D18" s="248"/>
      <c r="E18" s="248">
        <f t="shared" si="5"/>
        <v>1011.1850000000002</v>
      </c>
    </row>
    <row r="19" spans="2:5">
      <c r="B19" t="s">
        <v>630</v>
      </c>
      <c r="C19" s="248">
        <f>MAX(C3:C10)</f>
        <v>727.63</v>
      </c>
      <c r="D19" s="248"/>
      <c r="E19" s="248">
        <f>MAX(E3:E10)</f>
        <v>2244.79</v>
      </c>
    </row>
    <row r="20" spans="2:5">
      <c r="B20" t="s">
        <v>631</v>
      </c>
      <c r="C20" s="248">
        <f>MIN(C3:C10)</f>
        <v>200.06</v>
      </c>
      <c r="D20" s="248"/>
      <c r="E20" s="248">
        <f>MIN(E3:E10)</f>
        <v>497.83</v>
      </c>
    </row>
    <row r="21" spans="2:5">
      <c r="B21" t="s">
        <v>676</v>
      </c>
      <c r="C21" s="248">
        <f>STDEV(C3:C10)</f>
        <v>206.20414819623119</v>
      </c>
      <c r="D21" s="248"/>
      <c r="E21" s="248">
        <f>STDEV(E3:E10)</f>
        <v>662.95279853883778</v>
      </c>
    </row>
    <row r="22" spans="2:5">
      <c r="C22" s="248"/>
      <c r="D22" s="248"/>
      <c r="E22" s="248"/>
    </row>
    <row r="23" spans="2:5">
      <c r="B23" t="s">
        <v>680</v>
      </c>
      <c r="C23" s="248">
        <f>STDEV(C3:C10)/SQRT(COUNT(C3:C10))</f>
        <v>77.937842205305117</v>
      </c>
      <c r="D23" s="248"/>
      <c r="E23" s="248">
        <f>STDEV(E3:E10)/SQRT(COUNT(E3:E10))</f>
        <v>250.5726051297242</v>
      </c>
    </row>
    <row r="33" spans="2:2">
      <c r="B33" t="s">
        <v>681</v>
      </c>
    </row>
  </sheetData>
  <mergeCells count="8">
    <mergeCell ref="A1:A2"/>
    <mergeCell ref="B1:B2"/>
    <mergeCell ref="D1:D2"/>
    <mergeCell ref="E9:E10"/>
    <mergeCell ref="A9:A10"/>
    <mergeCell ref="B9:B10"/>
    <mergeCell ref="C9:C10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</vt:lpstr>
      <vt:lpstr>1_GPS sample points</vt:lpstr>
      <vt:lpstr>2_CRM data</vt:lpstr>
      <vt:lpstr>3_soil data</vt:lpstr>
      <vt:lpstr>4_plant data</vt:lpstr>
      <vt:lpstr>5_water data</vt:lpstr>
      <vt:lpstr>6_tail hair data</vt:lpstr>
      <vt:lpstr>7_faecal data</vt:lpstr>
      <vt:lpstr>8_pvalues</vt:lpstr>
      <vt:lpstr>9_home range</vt:lpstr>
    </vt:vector>
  </TitlesOfParts>
  <Company>The British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Sach, Fiona</dc:creator>
  <cp:lastModifiedBy>TJ</cp:lastModifiedBy>
  <dcterms:created xsi:type="dcterms:W3CDTF">2019-12-05T14:07:05Z</dcterms:created>
  <dcterms:modified xsi:type="dcterms:W3CDTF">2020-04-28T11:30:04Z</dcterms:modified>
</cp:coreProperties>
</file>